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chelle.Obee\Downloads\"/>
    </mc:Choice>
  </mc:AlternateContent>
  <xr:revisionPtr revIDLastSave="0" documentId="13_ncr:1_{EA41B739-2D8E-41B3-92AD-D120A1D7CDBE}" xr6:coauthVersionLast="47" xr6:coauthVersionMax="47" xr10:uidLastSave="{00000000-0000-0000-0000-000000000000}"/>
  <bookViews>
    <workbookView xWindow="58665" yWindow="375" windowWidth="25650" windowHeight="12885" firstSheet="3" activeTab="7" xr2:uid="{DE3C12EF-5477-4FB3-9185-E927A72C0917}"/>
  </bookViews>
  <sheets>
    <sheet name="Cover" sheetId="30" r:id="rId1"/>
    <sheet name="Contents" sheetId="26" r:id="rId2"/>
    <sheet name="1 Intensity metrics" sheetId="6" r:id="rId3"/>
    <sheet name="2 Net zero carbon metrics" sheetId="8" r:id="rId4"/>
    <sheet name="3 Carbon footprint" sheetId="9" r:id="rId5"/>
    <sheet name="4 Embodied carbon" sheetId="11" r:id="rId6"/>
    <sheet name="5 Energy" sheetId="12" r:id="rId7"/>
    <sheet name="6 Head office" sheetId="14" r:id="rId8"/>
    <sheet name="7 Energy intensity" sheetId="15" r:id="rId9"/>
    <sheet name="8 Water" sheetId="16" r:id="rId10"/>
    <sheet name="9 Waste" sheetId="18" r:id="rId11"/>
    <sheet name="10 Certifications" sheetId="20" r:id="rId12"/>
    <sheet name="11 EPC ratings" sheetId="24" r:id="rId13"/>
    <sheet name="12 Conversion factors" sheetId="25" r:id="rId14"/>
    <sheet name="13 Health &amp; Safety metrics" sheetId="4" r:id="rId15"/>
  </sheets>
  <definedNames>
    <definedName name="lnkTable1">'1 Intensity metrics'!$B$6</definedName>
    <definedName name="lnkTable10">'7 Energy intensity'!$B$6</definedName>
    <definedName name="lnkTable11">'8 Water'!$B$6</definedName>
    <definedName name="lnkTable12">'8 Water'!$B$20</definedName>
    <definedName name="lnkTable13">'9 Waste'!$B$6</definedName>
    <definedName name="lnkTable14">'9 Waste'!$B$21</definedName>
    <definedName name="lnkTable15">'10 Certifications'!$B$6</definedName>
    <definedName name="lnkTable16">'10 Certifications'!$B$17</definedName>
    <definedName name="lnkTable17">'10 Certifications'!$B$27</definedName>
    <definedName name="lnkTable18">'10 Certifications'!$B$33</definedName>
    <definedName name="lnkTable19">'11 EPC ratings'!$B$6</definedName>
    <definedName name="lnkTable2">'1 Intensity metrics'!$B$25</definedName>
    <definedName name="lnkTable20">'12 Conversion factors'!$B$6</definedName>
    <definedName name="lnkTable21">'13 Health &amp; Safety metrics'!$B$6</definedName>
    <definedName name="lnkTable3">'2 Net zero carbon metrics'!$B$6</definedName>
    <definedName name="lnkTable4">'3 Carbon footprint'!$B$6</definedName>
    <definedName name="lnkTable5">'3 Carbon footprint'!$B$32</definedName>
    <definedName name="lnkTable6">'4 Embodied carbon'!$B$6</definedName>
    <definedName name="lnkTable7">'5 Energy'!$B$6</definedName>
    <definedName name="lnkTable8">'5 Energy'!$B$34</definedName>
    <definedName name="lnkTable9">'6 Head office'!$B$6</definedName>
    <definedName name="_xlnm.Print_Area" localSheetId="2">'1 Intensity metrics'!$B$2:$N$39</definedName>
    <definedName name="_xlnm.Print_Area" localSheetId="11">'10 Certifications'!$B$2:$I$24</definedName>
    <definedName name="_xlnm.Print_Area" localSheetId="12">'11 EPC ratings'!$B$2:$T$18</definedName>
    <definedName name="_xlnm.Print_Area" localSheetId="13">'12 Conversion factors'!$B$2:$K$19</definedName>
    <definedName name="_xlnm.Print_Area" localSheetId="14">'13 Health &amp; Safety metrics'!$B$2:$U$30</definedName>
    <definedName name="_xlnm.Print_Area" localSheetId="3">'2 Net zero carbon metrics'!$B$2:$L$32</definedName>
    <definedName name="_xlnm.Print_Area" localSheetId="4">'3 Carbon footprint'!$B$2:$N$51</definedName>
    <definedName name="_xlnm.Print_Area" localSheetId="5">'4 Embodied carbon'!$B$2:$N$43</definedName>
    <definedName name="_xlnm.Print_Area" localSheetId="6">'5 Energy'!$B$2:$M$57</definedName>
    <definedName name="_xlnm.Print_Area" localSheetId="7">'6 Head office'!$B$2:$P$22</definedName>
    <definedName name="_xlnm.Print_Area" localSheetId="8">'7 Energy intensity'!$B$2:$G$45</definedName>
    <definedName name="_xlnm.Print_Area" localSheetId="9">'8 Water'!$B$2:$M$30</definedName>
    <definedName name="_xlnm.Print_Area" localSheetId="10">'9 Waste'!$B$2:$O$34</definedName>
    <definedName name="_xlnm.Print_Area" localSheetId="1">Contents!$B$2:$G$26</definedName>
    <definedName name="_xlnm.Print_Area" localSheetId="0">Cover!$A$1:$W$56</definedName>
    <definedName name="_xlnm.Print_Titles" localSheetId="2">'1 Intensity metrics'!$2:$5</definedName>
    <definedName name="_xlnm.Print_Titles" localSheetId="11">'10 Certifications'!$2:$5</definedName>
    <definedName name="_xlnm.Print_Titles" localSheetId="12">'11 EPC ratings'!$2:$5</definedName>
    <definedName name="_xlnm.Print_Titles" localSheetId="13">'12 Conversion factors'!$2:$5</definedName>
    <definedName name="_xlnm.Print_Titles" localSheetId="14">'13 Health &amp; Safety metrics'!$2:$5</definedName>
    <definedName name="_xlnm.Print_Titles" localSheetId="3">'2 Net zero carbon metrics'!$2:$5</definedName>
    <definedName name="_xlnm.Print_Titles" localSheetId="4">'3 Carbon footprint'!$2:$5</definedName>
    <definedName name="_xlnm.Print_Titles" localSheetId="5">'4 Embodied carbon'!$2:$5</definedName>
    <definedName name="_xlnm.Print_Titles" localSheetId="6">'5 Energy'!$2:$5</definedName>
    <definedName name="_xlnm.Print_Titles" localSheetId="7">'6 Head office'!$2:$5</definedName>
    <definedName name="_xlnm.Print_Titles" localSheetId="8">'7 Energy intensity'!$2:$5</definedName>
    <definedName name="_xlnm.Print_Titles" localSheetId="9">'8 Water'!$2:$5</definedName>
    <definedName name="_xlnm.Print_Titles" localSheetId="10">'9 Waste'!$2:$5</definedName>
    <definedName name="tabContent1">#REF!</definedName>
    <definedName name="tabContent10">'6 Head office'!$B$6:$I$21</definedName>
    <definedName name="tabContent11">'7 Energy intensity'!$B$6:$C$42</definedName>
    <definedName name="tabContent12">'8 Water'!$B$6:$J$17</definedName>
    <definedName name="tabContent13">#REF!</definedName>
    <definedName name="tabContent14">'9 Waste'!$B$6:$I$18</definedName>
    <definedName name="tabContent15">#REF!</definedName>
    <definedName name="tabContent16">'10 Certifications'!$B$6:$G$14</definedName>
    <definedName name="tabContent17">#REF!</definedName>
    <definedName name="tabContent18">#REF!</definedName>
    <definedName name="tabContent19">#REF!</definedName>
    <definedName name="tabContent2">'1 Intensity metrics'!$B$6:$N$22</definedName>
    <definedName name="tabContent20">'11 EPC ratings'!$B$6:$E$18</definedName>
    <definedName name="tabContent21">'12 Conversion factors'!$B$6:$K$19</definedName>
    <definedName name="tabContent22">'13 Health &amp; Safety metrics'!$B$6:$M$29</definedName>
    <definedName name="tabContent3">#REF!</definedName>
    <definedName name="tabContent4">'2 Net zero carbon metrics'!$B$6:$J$33</definedName>
    <definedName name="tabContent5">'3 Carbon footprint'!$B$6:$N$29</definedName>
    <definedName name="tabContent6">#REF!</definedName>
    <definedName name="tabContent7">'4 Embodied carbon'!$B$6:$K$41</definedName>
    <definedName name="tabContent8">'5 Energy'!$B$6:$M$32</definedName>
    <definedName name="tabContent9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0" i="9" l="1"/>
  <c r="K48" i="9" s="1"/>
  <c r="K47" i="9"/>
  <c r="C30" i="18" l="1"/>
  <c r="C29" i="18" l="1"/>
  <c r="H27" i="16"/>
  <c r="F27" i="16" s="1"/>
  <c r="F13" i="16"/>
  <c r="C16" i="12" l="1"/>
  <c r="E25" i="9"/>
  <c r="E26" i="9" s="1"/>
  <c r="C26" i="12" l="1"/>
  <c r="E26" i="12" s="1"/>
  <c r="G51" i="12"/>
  <c r="E51" i="12" s="1"/>
  <c r="G48" i="12"/>
  <c r="E48" i="12" s="1"/>
  <c r="G42" i="12"/>
  <c r="E42" i="12" s="1"/>
  <c r="G39" i="12"/>
  <c r="E39" i="12" s="1"/>
  <c r="E53" i="12"/>
  <c r="E40" i="12"/>
  <c r="E43" i="12"/>
  <c r="E49" i="12" l="1"/>
  <c r="C46" i="12"/>
  <c r="C52" i="12" s="1"/>
  <c r="C23" i="12" l="1"/>
  <c r="G46" i="12"/>
  <c r="G52" i="12" s="1"/>
  <c r="E52" i="12" s="1"/>
  <c r="E45" i="12"/>
  <c r="G30" i="18" l="1"/>
  <c r="C14" i="18"/>
  <c r="C20" i="14" l="1"/>
  <c r="C21" i="14" s="1"/>
  <c r="E21" i="14" s="1"/>
  <c r="E20" i="14" l="1"/>
  <c r="I42" i="9"/>
  <c r="E47" i="9"/>
  <c r="E48" i="9" s="1"/>
  <c r="F10" i="6"/>
  <c r="E12" i="14"/>
  <c r="I22" i="9" l="1"/>
  <c r="I18" i="9" l="1"/>
  <c r="I25" i="9"/>
  <c r="I11" i="9"/>
  <c r="F36" i="6" l="1"/>
  <c r="F35" i="6"/>
  <c r="F34" i="6"/>
  <c r="F33" i="6"/>
  <c r="F32" i="6"/>
  <c r="F30" i="6"/>
  <c r="F29" i="6"/>
  <c r="F20" i="6"/>
  <c r="F19" i="6"/>
  <c r="F18" i="6"/>
  <c r="F17" i="6"/>
  <c r="F16" i="6"/>
  <c r="F15" i="6"/>
  <c r="F14" i="6"/>
  <c r="F13" i="6"/>
  <c r="F12" i="6"/>
  <c r="F11" i="6"/>
  <c r="E29" i="18"/>
  <c r="E27" i="18"/>
  <c r="E26" i="18"/>
  <c r="E25" i="18"/>
  <c r="E14" i="18"/>
  <c r="E12" i="18"/>
  <c r="E11" i="18"/>
  <c r="E10" i="18"/>
  <c r="F26" i="16"/>
  <c r="F12" i="16"/>
  <c r="F11" i="16"/>
  <c r="F10" i="16"/>
  <c r="E18" i="14"/>
  <c r="E17" i="14"/>
  <c r="E15" i="14"/>
  <c r="E14" i="14"/>
  <c r="E11" i="14"/>
  <c r="E28" i="12"/>
  <c r="E27" i="12"/>
  <c r="E25" i="12"/>
  <c r="E23" i="12"/>
  <c r="E21" i="12"/>
  <c r="E20" i="12"/>
  <c r="E18" i="12"/>
  <c r="E17" i="12"/>
  <c r="E15" i="12"/>
  <c r="E14" i="12"/>
  <c r="E12" i="12"/>
  <c r="E11" i="12"/>
  <c r="I38" i="9"/>
  <c r="I39" i="9"/>
  <c r="I40" i="9"/>
  <c r="I41" i="9"/>
  <c r="I43" i="9"/>
  <c r="I44" i="9"/>
  <c r="I45" i="9"/>
  <c r="I46" i="9"/>
  <c r="I47" i="9"/>
  <c r="I48" i="9"/>
  <c r="I37" i="9"/>
  <c r="I16" i="9"/>
  <c r="I26" i="9"/>
  <c r="I24" i="9"/>
  <c r="I23" i="9"/>
  <c r="I21" i="9"/>
  <c r="I20" i="9"/>
  <c r="I19" i="9"/>
  <c r="I17" i="9"/>
  <c r="I15" i="9"/>
  <c r="I14" i="9"/>
  <c r="I13" i="9"/>
  <c r="I12" i="9"/>
</calcChain>
</file>

<file path=xl/sharedStrings.xml><?xml version="1.0" encoding="utf-8"?>
<sst xmlns="http://schemas.openxmlformats.org/spreadsheetml/2006/main" count="639" uniqueCount="329">
  <si>
    <t>DATA REPORT 2024</t>
  </si>
  <si>
    <t>Derwent London plc</t>
  </si>
  <si>
    <t>Contents</t>
  </si>
  <si>
    <t>Table Name</t>
  </si>
  <si>
    <t>Sheet No.</t>
  </si>
  <si>
    <t>Managed portfolio intensity metrics</t>
  </si>
  <si>
    <t>1 Intensity metrics</t>
  </si>
  <si>
    <t>Like-for-like portfolio intensity metrics</t>
  </si>
  <si>
    <t>Net zero carbon metrics</t>
  </si>
  <si>
    <t>2 Net zero carbon metrics</t>
  </si>
  <si>
    <r>
      <t>Managed portfolio landlord &amp; tenant emissions tCO</t>
    </r>
    <r>
      <rPr>
        <vertAlign val="subscript"/>
        <sz val="14"/>
        <color theme="10"/>
        <rFont val="Tenorite"/>
        <scheme val="minor"/>
      </rPr>
      <t>2</t>
    </r>
    <r>
      <rPr>
        <sz val="14"/>
        <color theme="10"/>
        <rFont val="Tenorite"/>
        <family val="2"/>
        <scheme val="minor"/>
      </rPr>
      <t>e</t>
    </r>
  </si>
  <si>
    <t>3 Carbon footprint</t>
  </si>
  <si>
    <r>
      <t>Like-for-like portfolio landlord &amp; tenant emissions tCO</t>
    </r>
    <r>
      <rPr>
        <vertAlign val="subscript"/>
        <sz val="14"/>
        <color theme="10"/>
        <rFont val="Tenorite"/>
        <scheme val="minor"/>
      </rPr>
      <t>2</t>
    </r>
    <r>
      <rPr>
        <sz val="14"/>
        <color theme="10"/>
        <rFont val="Tenorite"/>
        <family val="2"/>
        <scheme val="minor"/>
      </rPr>
      <t>e</t>
    </r>
  </si>
  <si>
    <t>Embodied carbon emissions</t>
  </si>
  <si>
    <t>4 Embodied carbon</t>
  </si>
  <si>
    <t>Managed portfolio energy use</t>
  </si>
  <si>
    <t>5 Energy</t>
  </si>
  <si>
    <t>Like-for-like portfolio energy use</t>
  </si>
  <si>
    <t>Head office buildings - utilities</t>
  </si>
  <si>
    <t>6 Head office</t>
  </si>
  <si>
    <t>7 Energy intensity</t>
  </si>
  <si>
    <t>Managed portfolio - water</t>
  </si>
  <si>
    <t>8 Water</t>
  </si>
  <si>
    <t>Like-for-like portfolio - water</t>
  </si>
  <si>
    <t>Managed portfolio - waste</t>
  </si>
  <si>
    <t>9 Waste</t>
  </si>
  <si>
    <t>Like-for-like portfolio - waste</t>
  </si>
  <si>
    <t>BREEAM ratings</t>
  </si>
  <si>
    <t>10 Certifications</t>
  </si>
  <si>
    <t>LEED ratings</t>
  </si>
  <si>
    <t>Investment portfolio - Energy Performance Certificate (EPC) ratings</t>
  </si>
  <si>
    <t>11 EPC ratings</t>
  </si>
  <si>
    <t>Carbon conversion factor table - 2024</t>
  </si>
  <si>
    <t>12 Conversion factors</t>
  </si>
  <si>
    <t>Health &amp; safety metrics</t>
  </si>
  <si>
    <t>13 Health &amp; Safety metrics</t>
  </si>
  <si>
    <t>&lt;&lt;&lt; Back to contents</t>
  </si>
  <si>
    <t>Table 1</t>
  </si>
  <si>
    <t>Unit</t>
  </si>
  <si>
    <t>% change</t>
  </si>
  <si>
    <r>
      <rPr>
        <b/>
        <sz val="12"/>
        <color theme="1"/>
        <rFont val="Tenorite"/>
      </rPr>
      <t>Scope 1</t>
    </r>
    <r>
      <rPr>
        <sz val="12"/>
        <color theme="1"/>
        <rFont val="Tenorite"/>
      </rPr>
      <t xml:space="preserve"> emissions per square metre</t>
    </r>
  </si>
  <si>
    <t>tCO₂e/m²</t>
  </si>
  <si>
    <r>
      <rPr>
        <b/>
        <sz val="12"/>
        <color theme="1"/>
        <rFont val="Tenorite"/>
      </rPr>
      <t>Scope 2</t>
    </r>
    <r>
      <rPr>
        <sz val="12"/>
        <color theme="1"/>
        <rFont val="Tenorite"/>
      </rPr>
      <t xml:space="preserve"> emissions (location-based) per square metre</t>
    </r>
  </si>
  <si>
    <r>
      <rPr>
        <b/>
        <sz val="12"/>
        <color theme="1"/>
        <rFont val="Tenorite"/>
      </rPr>
      <t>Scope 2</t>
    </r>
    <r>
      <rPr>
        <sz val="12"/>
        <color theme="1"/>
        <rFont val="Tenorite"/>
      </rPr>
      <t xml:space="preserve"> emissions (market-based) per square metre</t>
    </r>
  </si>
  <si>
    <r>
      <rPr>
        <b/>
        <sz val="12"/>
        <color theme="1"/>
        <rFont val="Tenorite"/>
      </rPr>
      <t>Scope 3</t>
    </r>
    <r>
      <rPr>
        <sz val="12"/>
        <color theme="1"/>
        <rFont val="Tenorite"/>
      </rPr>
      <t xml:space="preserve"> downstream leased assets emissions (location-based) per square metre</t>
    </r>
  </si>
  <si>
    <r>
      <rPr>
        <b/>
        <sz val="12"/>
        <color theme="1"/>
        <rFont val="Tenorite"/>
      </rPr>
      <t>Scope 3</t>
    </r>
    <r>
      <rPr>
        <sz val="12"/>
        <color theme="1"/>
        <rFont val="Tenorite"/>
      </rPr>
      <t xml:space="preserve"> embodied emissions (location-based) per square metre</t>
    </r>
    <r>
      <rPr>
        <vertAlign val="superscript"/>
        <sz val="12"/>
        <color theme="1"/>
        <rFont val="Tenorite"/>
      </rPr>
      <t xml:space="preserve"> </t>
    </r>
  </si>
  <si>
    <r>
      <t xml:space="preserve">Electricity use per square metre across managed portfolio </t>
    </r>
    <r>
      <rPr>
        <vertAlign val="superscript"/>
        <sz val="12"/>
        <color theme="1"/>
        <rFont val="Tenorite"/>
      </rPr>
      <t>(A)</t>
    </r>
  </si>
  <si>
    <t>kWh/m²</t>
  </si>
  <si>
    <r>
      <t xml:space="preserve">Gas use per square metre across managed portfolio </t>
    </r>
    <r>
      <rPr>
        <vertAlign val="superscript"/>
        <sz val="12"/>
        <color theme="1"/>
        <rFont val="Tenorite"/>
      </rPr>
      <t>(A)</t>
    </r>
  </si>
  <si>
    <r>
      <t xml:space="preserve">Energy use per square metre across managed portfolio </t>
    </r>
    <r>
      <rPr>
        <vertAlign val="superscript"/>
        <sz val="12"/>
        <color theme="1"/>
        <rFont val="Tenorite"/>
      </rPr>
      <t>(A)</t>
    </r>
  </si>
  <si>
    <r>
      <rPr>
        <b/>
        <sz val="12"/>
        <color theme="1"/>
        <rFont val="Tenorite"/>
      </rPr>
      <t>Scope 1 &amp; 2</t>
    </r>
    <r>
      <rPr>
        <sz val="12"/>
        <color theme="1"/>
        <rFont val="Tenorite"/>
      </rPr>
      <t xml:space="preserve"> emissions intensity - turnover</t>
    </r>
  </si>
  <si>
    <t>tCO₂e/£m turnover</t>
  </si>
  <si>
    <r>
      <rPr>
        <b/>
        <sz val="12"/>
        <color theme="1"/>
        <rFont val="Tenorite"/>
      </rPr>
      <t>Scope 1 &amp; 2</t>
    </r>
    <r>
      <rPr>
        <sz val="12"/>
        <color theme="1"/>
        <rFont val="Tenorite"/>
      </rPr>
      <t xml:space="preserve"> emissions intensity - floor area GIA</t>
    </r>
  </si>
  <si>
    <r>
      <rPr>
        <b/>
        <sz val="12"/>
        <color theme="1"/>
        <rFont val="Tenorite"/>
      </rPr>
      <t>Scope 1 &amp; 2</t>
    </r>
    <r>
      <rPr>
        <sz val="12"/>
        <color theme="1"/>
        <rFont val="Tenorite"/>
      </rPr>
      <t xml:space="preserve"> emissions intensity - property portfolio at fair value</t>
    </r>
  </si>
  <si>
    <t>tCO₂e/£m</t>
  </si>
  <si>
    <r>
      <rPr>
        <vertAlign val="superscript"/>
        <sz val="10"/>
        <color theme="1"/>
        <rFont val="Tenorite"/>
        <family val="2"/>
        <scheme val="minor"/>
      </rPr>
      <t>(A)</t>
    </r>
    <r>
      <rPr>
        <sz val="10"/>
        <color theme="1"/>
        <rFont val="Tenorite"/>
        <family val="2"/>
        <scheme val="minor"/>
      </rPr>
      <t> Selected 2024 metrics were subject to independent limited assurance under ‘ISAE 3000 (Revised) and ISAE 3410 by Deloitte LLP'</t>
    </r>
  </si>
  <si>
    <t>Table 2</t>
  </si>
  <si>
    <r>
      <rPr>
        <b/>
        <sz val="12"/>
        <color theme="1"/>
        <rFont val="Tenorite"/>
      </rPr>
      <t xml:space="preserve">Scope 1 </t>
    </r>
    <r>
      <rPr>
        <sz val="12"/>
        <color theme="1"/>
        <rFont val="Tenorite"/>
      </rPr>
      <t>emissions per square metre</t>
    </r>
  </si>
  <si>
    <r>
      <rPr>
        <b/>
        <sz val="12"/>
        <color theme="1"/>
        <rFont val="Tenorite"/>
      </rPr>
      <t xml:space="preserve">Scope 2 </t>
    </r>
    <r>
      <rPr>
        <sz val="12"/>
        <color theme="1"/>
        <rFont val="Tenorite"/>
      </rPr>
      <t>emissions (location-based) per square metre</t>
    </r>
  </si>
  <si>
    <r>
      <rPr>
        <b/>
        <sz val="12"/>
        <color theme="1"/>
        <rFont val="Tenorite"/>
      </rPr>
      <t xml:space="preserve">Scope 2 </t>
    </r>
    <r>
      <rPr>
        <sz val="12"/>
        <color theme="1"/>
        <rFont val="Tenorite"/>
      </rPr>
      <t>emissions (market-based) per square metre</t>
    </r>
  </si>
  <si>
    <t>Electricity use per square metre across like-for-like portfolio</t>
  </si>
  <si>
    <t>Gas use per square metre across like-for-like portfolio</t>
  </si>
  <si>
    <r>
      <rPr>
        <b/>
        <sz val="12"/>
        <color theme="1"/>
        <rFont val="Tenorite"/>
      </rPr>
      <t xml:space="preserve">Total Scope 1 &amp;  2 </t>
    </r>
    <r>
      <rPr>
        <sz val="12"/>
        <color theme="1"/>
        <rFont val="Tenorite"/>
      </rPr>
      <t>carbon emissions</t>
    </r>
  </si>
  <si>
    <t>tCO₂e</t>
  </si>
  <si>
    <t>Total floor area</t>
  </si>
  <si>
    <t>m²</t>
  </si>
  <si>
    <r>
      <rPr>
        <b/>
        <sz val="12"/>
        <color theme="1"/>
        <rFont val="Tenorite"/>
      </rPr>
      <t xml:space="preserve">Scope 1 &amp; 2 </t>
    </r>
    <r>
      <rPr>
        <sz val="12"/>
        <color theme="1"/>
        <rFont val="Tenorite"/>
      </rPr>
      <t>emissions intensity (tCO₂e/m²)</t>
    </r>
  </si>
  <si>
    <r>
      <rPr>
        <vertAlign val="superscript"/>
        <sz val="10"/>
        <color theme="1"/>
        <rFont val="Tenorite"/>
        <scheme val="minor"/>
      </rPr>
      <t>(A)</t>
    </r>
    <r>
      <rPr>
        <sz val="10"/>
        <color theme="1"/>
        <rFont val="Tenorite"/>
        <scheme val="minor"/>
      </rPr>
      <t> Selected 2024 metrics were subject to independent limited assurance by Deloitte LLP</t>
    </r>
  </si>
  <si>
    <t>Aligned to changes in composition of the like-for-like portfolio, prior year data is restated annually.</t>
  </si>
  <si>
    <t>Table 3</t>
  </si>
  <si>
    <t>NZC Performance target</t>
  </si>
  <si>
    <t xml:space="preserve">Operational Energy &amp; Carbon </t>
  </si>
  <si>
    <r>
      <t xml:space="preserve">42% reduction by 2030 in Scope 1 &amp; 2 carbon emissions as a percentage  from a 2022 baseline (SBTi) </t>
    </r>
    <r>
      <rPr>
        <vertAlign val="superscript"/>
        <sz val="12"/>
        <color theme="1"/>
        <rFont val="Tenorite"/>
        <scheme val="minor"/>
      </rPr>
      <t>(A)</t>
    </r>
  </si>
  <si>
    <t>%</t>
  </si>
  <si>
    <t>-42% by 2030</t>
  </si>
  <si>
    <t>Total number of electric buildings investment portfolio</t>
  </si>
  <si>
    <t>-</t>
  </si>
  <si>
    <t>Total floor area of electric buildings investment portfolio (NIA)</t>
  </si>
  <si>
    <r>
      <t>NIA m</t>
    </r>
    <r>
      <rPr>
        <vertAlign val="superscript"/>
        <sz val="12"/>
        <color theme="1"/>
        <rFont val="Tenorite"/>
        <scheme val="minor"/>
      </rPr>
      <t>2</t>
    </r>
  </si>
  <si>
    <t xml:space="preserve">% of all-electric buildings in investment portfolio </t>
  </si>
  <si>
    <t>Total floor area of electric buildings managed portfolio</t>
  </si>
  <si>
    <r>
      <t>GIA m</t>
    </r>
    <r>
      <rPr>
        <vertAlign val="superscript"/>
        <sz val="12"/>
        <color theme="1"/>
        <rFont val="Tenorite"/>
        <scheme val="minor"/>
      </rPr>
      <t>2</t>
    </r>
  </si>
  <si>
    <t>Total number of electric buildings managed portfolio (GIA)</t>
  </si>
  <si>
    <t xml:space="preserve">% of all-electric buildings in managed portfolio </t>
  </si>
  <si>
    <r>
      <t xml:space="preserve">Net Zero Carbon Operational Intensity </t>
    </r>
    <r>
      <rPr>
        <vertAlign val="superscript"/>
        <sz val="12"/>
        <color theme="1"/>
        <rFont val="Tenorite"/>
        <scheme val="minor"/>
      </rPr>
      <t>(A)</t>
    </r>
  </si>
  <si>
    <r>
      <t>kWh/m</t>
    </r>
    <r>
      <rPr>
        <vertAlign val="superscript"/>
        <sz val="12"/>
        <color theme="1"/>
        <rFont val="Tenorite"/>
        <scheme val="minor"/>
      </rPr>
      <t>2</t>
    </r>
  </si>
  <si>
    <r>
      <t xml:space="preserve">Water use per square metre across managed portfolio </t>
    </r>
    <r>
      <rPr>
        <vertAlign val="superscript"/>
        <sz val="12"/>
        <color theme="1"/>
        <rFont val="Tenorite"/>
        <scheme val="minor"/>
      </rPr>
      <t>(A)</t>
    </r>
  </si>
  <si>
    <r>
      <t>m</t>
    </r>
    <r>
      <rPr>
        <vertAlign val="superscript"/>
        <sz val="12"/>
        <color theme="1"/>
        <rFont val="Tenorite"/>
        <scheme val="minor"/>
      </rPr>
      <t>3</t>
    </r>
    <r>
      <rPr>
        <sz val="12"/>
        <color theme="1"/>
        <rFont val="Tenorite"/>
        <family val="2"/>
        <scheme val="minor"/>
      </rPr>
      <t>/m</t>
    </r>
    <r>
      <rPr>
        <vertAlign val="superscript"/>
        <sz val="12"/>
        <color theme="1"/>
        <rFont val="Tenorite"/>
        <scheme val="minor"/>
      </rPr>
      <t>2</t>
    </r>
  </si>
  <si>
    <r>
      <t>10% reduction by 2030 to 0.48m</t>
    </r>
    <r>
      <rPr>
        <vertAlign val="superscript"/>
        <sz val="12"/>
        <color theme="1"/>
        <rFont val="Tenorite"/>
        <scheme val="minor"/>
      </rPr>
      <t>3</t>
    </r>
    <r>
      <rPr>
        <sz val="12"/>
        <color theme="1"/>
        <rFont val="Tenorite"/>
        <family val="2"/>
        <scheme val="minor"/>
      </rPr>
      <t>/m</t>
    </r>
    <r>
      <rPr>
        <vertAlign val="superscript"/>
        <sz val="12"/>
        <color theme="1"/>
        <rFont val="Tenorite"/>
        <scheme val="minor"/>
      </rPr>
      <t>2</t>
    </r>
  </si>
  <si>
    <r>
      <t xml:space="preserve">Recycling rate across managed portfolio % </t>
    </r>
    <r>
      <rPr>
        <vertAlign val="superscript"/>
        <sz val="12"/>
        <color theme="1"/>
        <rFont val="Tenorite"/>
        <scheme val="minor"/>
      </rPr>
      <t>(A)</t>
    </r>
  </si>
  <si>
    <t>75% recycling rate</t>
  </si>
  <si>
    <t>% of occupiers engaged</t>
  </si>
  <si>
    <t>% of ERV</t>
  </si>
  <si>
    <t>Renewable Energy</t>
  </si>
  <si>
    <t>On site generation of renewable electricity</t>
  </si>
  <si>
    <t>kWh</t>
  </si>
  <si>
    <t>On site generation of renewable electricity (percentage of overall electricity consumption)</t>
  </si>
  <si>
    <t>Percentage of electricity emissions covered by REGO certification for the managed portfolio</t>
  </si>
  <si>
    <t>Percentage of gas from renewable sources for the managed portfolio</t>
  </si>
  <si>
    <t xml:space="preserve">Embodied Carbon </t>
  </si>
  <si>
    <t>Embodied carbon intensity of developments</t>
  </si>
  <si>
    <r>
      <t>kgCO</t>
    </r>
    <r>
      <rPr>
        <vertAlign val="subscript"/>
        <sz val="12"/>
        <color theme="1"/>
        <rFont val="Tenorite"/>
        <scheme val="minor"/>
      </rPr>
      <t>2</t>
    </r>
    <r>
      <rPr>
        <sz val="12"/>
        <color theme="1"/>
        <rFont val="Tenorite"/>
        <family val="2"/>
        <scheme val="minor"/>
      </rPr>
      <t>e/m</t>
    </r>
    <r>
      <rPr>
        <vertAlign val="superscript"/>
        <sz val="12"/>
        <color theme="1"/>
        <rFont val="Tenorite"/>
        <scheme val="minor"/>
      </rPr>
      <t>2</t>
    </r>
  </si>
  <si>
    <t>See Table 7</t>
  </si>
  <si>
    <t>Carbon Offsetting</t>
  </si>
  <si>
    <r>
      <t>Number of carbon offsets procured (tCO</t>
    </r>
    <r>
      <rPr>
        <vertAlign val="subscript"/>
        <sz val="12"/>
        <color theme="1"/>
        <rFont val="Tenorite"/>
        <scheme val="minor"/>
      </rPr>
      <t>2</t>
    </r>
    <r>
      <rPr>
        <sz val="12"/>
        <color theme="1"/>
        <rFont val="Tenorite"/>
        <family val="2"/>
        <scheme val="minor"/>
      </rPr>
      <t>e)</t>
    </r>
  </si>
  <si>
    <r>
      <t>tCO</t>
    </r>
    <r>
      <rPr>
        <vertAlign val="subscript"/>
        <sz val="12"/>
        <color theme="1"/>
        <rFont val="Tenorite"/>
        <scheme val="minor"/>
      </rPr>
      <t>2</t>
    </r>
    <r>
      <rPr>
        <sz val="12"/>
        <color theme="1"/>
        <rFont val="Tenorite"/>
        <family val="2"/>
        <scheme val="minor"/>
      </rPr>
      <t>e</t>
    </r>
  </si>
  <si>
    <t>Percentage of embodied carbon covered by offsetting practices for developments</t>
  </si>
  <si>
    <t xml:space="preserve">Hectares of Scottish estate used for tree planting </t>
  </si>
  <si>
    <t>Ha</t>
  </si>
  <si>
    <t>200 Ha being explored</t>
  </si>
  <si>
    <t>350 Ha being explored</t>
  </si>
  <si>
    <t>Number of verified carbon credits achieved on the Scottish estate</t>
  </si>
  <si>
    <t>Climate Resilience</t>
  </si>
  <si>
    <t>Complete climate resilience assessments for new developments and the investment portfolio</t>
  </si>
  <si>
    <t>Refer to TCFD [Page 102-115 of AR&amp;A]</t>
  </si>
  <si>
    <r>
      <rPr>
        <vertAlign val="superscript"/>
        <sz val="10"/>
        <color theme="1"/>
        <rFont val="Tenorite"/>
        <scheme val="minor"/>
      </rPr>
      <t>(A)</t>
    </r>
    <r>
      <rPr>
        <sz val="10"/>
        <color theme="1"/>
        <rFont val="Tenorite"/>
        <scheme val="minor"/>
      </rPr>
      <t> Selected 2023 metrics were subject to independent limited assurance by Deloitte LLP</t>
    </r>
  </si>
  <si>
    <t>Table 4</t>
  </si>
  <si>
    <r>
      <t>Managed portfolio landlord &amp; tenant emissions tCO</t>
    </r>
    <r>
      <rPr>
        <b/>
        <vertAlign val="subscript"/>
        <sz val="12"/>
        <rFont val="Tenorite"/>
        <family val="2"/>
        <scheme val="minor"/>
      </rPr>
      <t>2</t>
    </r>
    <r>
      <rPr>
        <b/>
        <sz val="12"/>
        <rFont val="Tenorite"/>
        <family val="2"/>
        <scheme val="minor"/>
      </rPr>
      <t>e</t>
    </r>
  </si>
  <si>
    <t>Location-based</t>
  </si>
  <si>
    <t>Market-based</t>
  </si>
  <si>
    <t xml:space="preserve">%
change </t>
  </si>
  <si>
    <t>Scope 1</t>
  </si>
  <si>
    <t>Energy-use</t>
  </si>
  <si>
    <t>Gas (total building)</t>
  </si>
  <si>
    <t>Travel</t>
  </si>
  <si>
    <t>Fuel use in Derwent London company cars for business travel</t>
  </si>
  <si>
    <t>Fugitive emissions</t>
  </si>
  <si>
    <t>Refrigerant emissions</t>
  </si>
  <si>
    <r>
      <t xml:space="preserve">Total Scope 1 </t>
    </r>
    <r>
      <rPr>
        <b/>
        <vertAlign val="superscript"/>
        <sz val="12"/>
        <rFont val="Tenorite"/>
        <scheme val="minor"/>
      </rPr>
      <t>(A)</t>
    </r>
  </si>
  <si>
    <r>
      <t xml:space="preserve">Total Scope 2 (location-based) </t>
    </r>
    <r>
      <rPr>
        <b/>
        <vertAlign val="superscript"/>
        <sz val="12"/>
        <rFont val="Tenorite"/>
        <scheme val="minor"/>
      </rPr>
      <t>(A)</t>
    </r>
  </si>
  <si>
    <t>Electricity use - generation (landlord-controlled areas and Derwent London occupied floor area) (location-based)</t>
  </si>
  <si>
    <r>
      <t xml:space="preserve">Total Scope 2 (market-based) </t>
    </r>
    <r>
      <rPr>
        <b/>
        <vertAlign val="superscript"/>
        <sz val="12"/>
        <rFont val="Tenorite"/>
        <scheme val="minor"/>
      </rPr>
      <t>(A)</t>
    </r>
  </si>
  <si>
    <t>Electricity use - generation (landlord-controlled areas and Derwent London occupied floor area) (market based)</t>
  </si>
  <si>
    <t>Scope 3</t>
  </si>
  <si>
    <t>1. Purchased goods and services</t>
  </si>
  <si>
    <t>Water supply</t>
  </si>
  <si>
    <t>2. Capital goods</t>
  </si>
  <si>
    <t>Embodied carbon from developments</t>
  </si>
  <si>
    <t>3. Fuel and energy related activities</t>
  </si>
  <si>
    <t>Emissions from transmission &amp; distribution (T&amp;D) and well to tank (WTT) losses associated with landlord energy</t>
  </si>
  <si>
    <t>5. Waste generated in operations</t>
  </si>
  <si>
    <t>Waste (total  building)</t>
  </si>
  <si>
    <t xml:space="preserve">    Waste generated in water treatment</t>
  </si>
  <si>
    <t>Water use (total building)</t>
  </si>
  <si>
    <t>6. Business travel</t>
  </si>
  <si>
    <t>7. Employee commuting</t>
  </si>
  <si>
    <t>13. Downstream leased assets</t>
  </si>
  <si>
    <t>Downstream leased assets (tenant electricity emissions)</t>
  </si>
  <si>
    <r>
      <t xml:space="preserve">Total Scope 3 (location-based) </t>
    </r>
    <r>
      <rPr>
        <b/>
        <vertAlign val="superscript"/>
        <sz val="12"/>
        <rFont val="Tenorite"/>
        <scheme val="minor"/>
      </rPr>
      <t>(A)</t>
    </r>
  </si>
  <si>
    <t>Total Scopes 1, 2 &amp; 3 (location-based)</t>
  </si>
  <si>
    <t>Scope 3 Categories 4, 8, 9, 10, 11, 12, 14 &amp; 15 currently not identified as material to scope of business or not relevant.</t>
  </si>
  <si>
    <t>Table 5</t>
  </si>
  <si>
    <r>
      <t>Like-for-like portfolio landlord &amp; tenant emissions tCO</t>
    </r>
    <r>
      <rPr>
        <b/>
        <vertAlign val="subscript"/>
        <sz val="12"/>
        <rFont val="Tenorite"/>
        <family val="2"/>
        <scheme val="minor"/>
      </rPr>
      <t>2</t>
    </r>
    <r>
      <rPr>
        <b/>
        <sz val="12"/>
        <rFont val="Tenorite"/>
        <family val="2"/>
        <scheme val="minor"/>
      </rPr>
      <t>e</t>
    </r>
  </si>
  <si>
    <t>Gas (total building) (location based)</t>
  </si>
  <si>
    <t>Total Scope 1 (location-based)</t>
  </si>
  <si>
    <t>Scope 2 (location-based)</t>
  </si>
  <si>
    <t>Electricity use - generation (total building) (location based)</t>
  </si>
  <si>
    <t>Scope 2 (market-based)</t>
  </si>
  <si>
    <t xml:space="preserve">    Water generated</t>
  </si>
  <si>
    <t>Total  Scope 3 (location based)</t>
  </si>
  <si>
    <t>Table 6</t>
  </si>
  <si>
    <t xml:space="preserve">Project </t>
  </si>
  <si>
    <t>Embodied carbon footprint (tCO₂e)</t>
  </si>
  <si>
    <t>Intensity 
kgCO₂e/m²</t>
  </si>
  <si>
    <t>Scope</t>
  </si>
  <si>
    <t>Status</t>
  </si>
  <si>
    <t>Year completion</t>
  </si>
  <si>
    <t>Annual totals</t>
  </si>
  <si>
    <t>4-10 Pentonville Road</t>
  </si>
  <si>
    <t>Refurbishment</t>
  </si>
  <si>
    <t>Complete</t>
  </si>
  <si>
    <t>1 Page Street</t>
  </si>
  <si>
    <t>White Collar Factory</t>
  </si>
  <si>
    <t>New Build</t>
  </si>
  <si>
    <t>Brunel Building</t>
  </si>
  <si>
    <t>80 Charlotte Street</t>
  </si>
  <si>
    <t>19 Fitzroy Street</t>
  </si>
  <si>
    <t>Fit-Out</t>
  </si>
  <si>
    <t>3-5 Rathbone Place</t>
  </si>
  <si>
    <t>6-8 Greencoat Place</t>
  </si>
  <si>
    <t>DL78</t>
  </si>
  <si>
    <t>1 Soho Place</t>
  </si>
  <si>
    <t>2-4 Soho Place</t>
  </si>
  <si>
    <t xml:space="preserve">The Featherstone Building </t>
  </si>
  <si>
    <t>Francis House</t>
  </si>
  <si>
    <t>White Chapel Building - Part fit-out</t>
  </si>
  <si>
    <t>Tea Building Unit - Part fit-out</t>
  </si>
  <si>
    <t>43 Whitfield Street</t>
  </si>
  <si>
    <t>90 Whitfield Street Level - 2 Part fit-out</t>
  </si>
  <si>
    <t>90 Whitfield Street Reception</t>
  </si>
  <si>
    <t>Ground, first and third floor 171-172 TCR</t>
  </si>
  <si>
    <t>45 Whitfield Street</t>
  </si>
  <si>
    <t>76 Charlotte Street</t>
  </si>
  <si>
    <t>DL28</t>
  </si>
  <si>
    <t>Fit-out</t>
  </si>
  <si>
    <t>Tea Building 2.01- Part fit-out</t>
  </si>
  <si>
    <t>Tea Building 3.01- Part fit-out</t>
  </si>
  <si>
    <t>90 Whitfield St L5</t>
  </si>
  <si>
    <r>
      <t xml:space="preserve">19,136 </t>
    </r>
    <r>
      <rPr>
        <b/>
        <vertAlign val="superscript"/>
        <sz val="12"/>
        <color theme="1"/>
        <rFont val="Tenorite"/>
        <scheme val="minor"/>
      </rPr>
      <t>(A)</t>
    </r>
  </si>
  <si>
    <t>Henry Wood House Façade</t>
  </si>
  <si>
    <t xml:space="preserve">Tea Building 3.01 </t>
  </si>
  <si>
    <t>25 Baker Street</t>
  </si>
  <si>
    <t>Mid-Stage 5 (Estimate)</t>
  </si>
  <si>
    <t>Network Building</t>
  </si>
  <si>
    <t>Strathkelvin Retail Park</t>
  </si>
  <si>
    <t xml:space="preserve">Stage 4 (Estimate) </t>
  </si>
  <si>
    <t>Embodied carbon accounted for in 2024, remaining to be reported at practical completion, please refer to basis of reporting</t>
  </si>
  <si>
    <t>All figures are upfront embodied carbon (A1-A5). For details on methodology refer to Environmental Basis of Reporting.</t>
  </si>
  <si>
    <t>Table 7</t>
  </si>
  <si>
    <t xml:space="preserve">% change </t>
  </si>
  <si>
    <t>Electricity (landlord controlled areas including onsite renewables)</t>
  </si>
  <si>
    <t>Floor area (m²)</t>
  </si>
  <si>
    <r>
      <t>Use (kWh)</t>
    </r>
    <r>
      <rPr>
        <vertAlign val="superscript"/>
        <sz val="12"/>
        <color theme="1"/>
        <rFont val="Tenorite"/>
        <scheme val="minor"/>
      </rPr>
      <t>(A)</t>
    </r>
  </si>
  <si>
    <t>Electricity (tenant controlled areas)</t>
  </si>
  <si>
    <t>Electricity (total grid kWh)</t>
  </si>
  <si>
    <t>Electricity (onsite renewable kWh) *</t>
  </si>
  <si>
    <r>
      <t>Total electricity use (kWh)</t>
    </r>
    <r>
      <rPr>
        <b/>
        <vertAlign val="superscript"/>
        <sz val="12"/>
        <color theme="1"/>
        <rFont val="Tenorite"/>
        <scheme val="minor"/>
      </rPr>
      <t>(A)</t>
    </r>
  </si>
  <si>
    <r>
      <t>Use (kWh)</t>
    </r>
    <r>
      <rPr>
        <b/>
        <vertAlign val="superscript"/>
        <sz val="12"/>
        <color theme="1"/>
        <rFont val="Tenorite"/>
        <scheme val="minor"/>
      </rPr>
      <t>(A)</t>
    </r>
  </si>
  <si>
    <t>Energy (landlord controlled areas including onsite renewables)</t>
  </si>
  <si>
    <t>Total (landlord and tenant energy use)</t>
  </si>
  <si>
    <r>
      <t>Total Energy use (kWh)</t>
    </r>
    <r>
      <rPr>
        <vertAlign val="superscript"/>
        <sz val="12"/>
        <color theme="1"/>
        <rFont val="Tenorite"/>
        <scheme val="minor"/>
      </rPr>
      <t>(A)</t>
    </r>
  </si>
  <si>
    <t>Normalised floor area for intensity (m²)</t>
  </si>
  <si>
    <r>
      <t>Energy Intensity (kWh/m</t>
    </r>
    <r>
      <rPr>
        <b/>
        <vertAlign val="superscript"/>
        <sz val="12"/>
        <color theme="1"/>
        <rFont val="Tenorite"/>
        <scheme val="minor"/>
      </rPr>
      <t>2</t>
    </r>
    <r>
      <rPr>
        <b/>
        <sz val="12"/>
        <color theme="1"/>
        <rFont val="Tenorite"/>
        <scheme val="minor"/>
      </rPr>
      <t>/year)</t>
    </r>
    <r>
      <rPr>
        <b/>
        <vertAlign val="superscript"/>
        <sz val="12"/>
        <color theme="1"/>
        <rFont val="Tenorite"/>
        <scheme val="minor"/>
      </rPr>
      <t>(A)</t>
    </r>
  </si>
  <si>
    <t>* Generated from on-site solar panels</t>
  </si>
  <si>
    <t>Table 8</t>
  </si>
  <si>
    <t>Use (kWh)</t>
  </si>
  <si>
    <r>
      <t>Total electricity use (kWh)</t>
    </r>
    <r>
      <rPr>
        <b/>
        <vertAlign val="superscript"/>
        <sz val="12"/>
        <color theme="1"/>
        <rFont val="Tenorite"/>
        <family val="2"/>
        <scheme val="minor"/>
      </rPr>
      <t>(A)</t>
    </r>
  </si>
  <si>
    <t>Total</t>
  </si>
  <si>
    <t xml:space="preserve">Total energy use (kWh) </t>
  </si>
  <si>
    <r>
      <t>Energy intensity (kWh/m</t>
    </r>
    <r>
      <rPr>
        <b/>
        <vertAlign val="superscript"/>
        <sz val="12"/>
        <color theme="1"/>
        <rFont val="Tenorite"/>
        <scheme val="minor"/>
      </rPr>
      <t>2</t>
    </r>
    <r>
      <rPr>
        <b/>
        <sz val="12"/>
        <color theme="1"/>
        <rFont val="Tenorite"/>
        <scheme val="minor"/>
      </rPr>
      <t>/year)</t>
    </r>
  </si>
  <si>
    <t>Table 9</t>
  </si>
  <si>
    <t>Electricity (Derwent London occupied areas)</t>
  </si>
  <si>
    <t>Floor area all (m²)</t>
  </si>
  <si>
    <t>Gas (Derwent London occupied areas)</t>
  </si>
  <si>
    <t>Water (Derwent London occupied areas)</t>
  </si>
  <si>
    <t>Use (mᶾ)</t>
  </si>
  <si>
    <t>Intensity (kWh/m²)</t>
  </si>
  <si>
    <t>Table 10</t>
  </si>
  <si>
    <t>Asset number</t>
  </si>
  <si>
    <t>2024 intensity kWh/m²</t>
  </si>
  <si>
    <r>
      <t xml:space="preserve">Portfolio Energy Intensity </t>
    </r>
    <r>
      <rPr>
        <b/>
        <vertAlign val="superscript"/>
        <sz val="12"/>
        <color theme="1"/>
        <rFont val="Tenorite"/>
        <scheme val="minor"/>
      </rPr>
      <t>(A)</t>
    </r>
  </si>
  <si>
    <t>Table 11</t>
  </si>
  <si>
    <t>Number of buildings</t>
  </si>
  <si>
    <t>Normalised floor area (m²)</t>
  </si>
  <si>
    <r>
      <t xml:space="preserve">Total (mᶾ) (excluding retail) </t>
    </r>
    <r>
      <rPr>
        <b/>
        <vertAlign val="superscript"/>
        <sz val="12"/>
        <color theme="1"/>
        <rFont val="Tenorite"/>
        <scheme val="minor"/>
      </rPr>
      <t>(A)</t>
    </r>
  </si>
  <si>
    <r>
      <t xml:space="preserve">Intensity (excluding retail) (mᶾ/m²) </t>
    </r>
    <r>
      <rPr>
        <vertAlign val="superscript"/>
        <sz val="12"/>
        <color theme="1"/>
        <rFont val="Tenorite"/>
        <scheme val="minor"/>
      </rPr>
      <t>(A)</t>
    </r>
  </si>
  <si>
    <r>
      <rPr>
        <vertAlign val="superscript"/>
        <sz val="10"/>
        <color theme="1"/>
        <rFont val="Tenorite"/>
        <scheme val="minor"/>
      </rPr>
      <t>(A)</t>
    </r>
    <r>
      <rPr>
        <sz val="10"/>
        <color theme="1"/>
        <rFont val="Tenorite"/>
        <family val="2"/>
        <scheme val="minor"/>
      </rPr>
      <t> Selected 2024 metrics were subject to independent limited assurance by Deloitte LLP</t>
    </r>
  </si>
  <si>
    <t>Table 12</t>
  </si>
  <si>
    <t xml:space="preserve">Number of buildings </t>
  </si>
  <si>
    <t>Intensity (excluding retail) (mᶾ/m²)</t>
  </si>
  <si>
    <t>Table 13</t>
  </si>
  <si>
    <t xml:space="preserve">Incineration (with energy recovery) (tonnes) </t>
  </si>
  <si>
    <t>Recycling (tonnes)</t>
  </si>
  <si>
    <r>
      <t>Waste to landfill (%)</t>
    </r>
    <r>
      <rPr>
        <vertAlign val="superscript"/>
        <sz val="12"/>
        <rFont val="Tenorite"/>
        <scheme val="minor"/>
      </rPr>
      <t>(A)</t>
    </r>
  </si>
  <si>
    <t>Total (tonnes)</t>
  </si>
  <si>
    <t>Incineration (with energy recovery) (%)</t>
  </si>
  <si>
    <r>
      <t>Recycling (%)</t>
    </r>
    <r>
      <rPr>
        <vertAlign val="superscript"/>
        <sz val="12"/>
        <rFont val="Tenorite"/>
        <scheme val="minor"/>
      </rPr>
      <t>(A)</t>
    </r>
  </si>
  <si>
    <t>Table 14</t>
  </si>
  <si>
    <t>Recycling (%)</t>
  </si>
  <si>
    <t>Table 15</t>
  </si>
  <si>
    <t>Outstanding</t>
  </si>
  <si>
    <t>Excellent</t>
  </si>
  <si>
    <t>Very Good</t>
  </si>
  <si>
    <t>Projects delivered</t>
  </si>
  <si>
    <t>% of the investment portfolio floor area (NLA)</t>
  </si>
  <si>
    <t>No. of assets*</t>
  </si>
  <si>
    <t>Development projects</t>
  </si>
  <si>
    <t xml:space="preserve">% by investment portfolio floor area (NLA) </t>
  </si>
  <si>
    <t>No. of assets* currently on track to meet rating (rating yet to be confirmed)</t>
  </si>
  <si>
    <t>* assets may carry multiple certificates</t>
  </si>
  <si>
    <t>Table 16</t>
  </si>
  <si>
    <t>Platinum</t>
  </si>
  <si>
    <t>Gold</t>
  </si>
  <si>
    <t>Silver</t>
  </si>
  <si>
    <t>Table 17</t>
  </si>
  <si>
    <t>Rating</t>
  </si>
  <si>
    <t>% of floor Area (NIA)</t>
  </si>
  <si>
    <t>A</t>
  </si>
  <si>
    <t>B</t>
  </si>
  <si>
    <t>C</t>
  </si>
  <si>
    <t>D</t>
  </si>
  <si>
    <t>E</t>
  </si>
  <si>
    <t>Project</t>
  </si>
  <si>
    <t>Under review</t>
  </si>
  <si>
    <t>Exempt</t>
  </si>
  <si>
    <t>Table 18</t>
  </si>
  <si>
    <t>Carbon scope</t>
  </si>
  <si>
    <t>Description</t>
  </si>
  <si>
    <t>2024 DEFRA emissions factor</t>
  </si>
  <si>
    <t>2023 DEFRA emissions factor</t>
  </si>
  <si>
    <t>Gas Generated Scope 1 GHG</t>
  </si>
  <si>
    <r>
      <t>kgCO</t>
    </r>
    <r>
      <rPr>
        <vertAlign val="subscript"/>
        <sz val="12"/>
        <rFont val="Tenorite"/>
        <family val="2"/>
        <scheme val="minor"/>
      </rPr>
      <t>2</t>
    </r>
    <r>
      <rPr>
        <sz val="12"/>
        <rFont val="Tenorite"/>
        <family val="2"/>
        <scheme val="minor"/>
      </rPr>
      <t>e/kWh</t>
    </r>
  </si>
  <si>
    <t>Scope 2/3</t>
  </si>
  <si>
    <t>Electricity Generated Scope 2 &amp; Scope 3 downstream leased assets GHG (location-based)</t>
  </si>
  <si>
    <t>Scope 2</t>
  </si>
  <si>
    <t>Electricity Generated Scope 2 GHG (market-based)</t>
  </si>
  <si>
    <t>Electricity WTT Generated Scope 3 Indirect GHG</t>
  </si>
  <si>
    <t>Electricity Scope 3 T&amp;D</t>
  </si>
  <si>
    <t>Electricity T&amp;D WTT Scope 3 Indirect GHG</t>
  </si>
  <si>
    <t>Gas WTT Generated Scope 3 Indirect GHG</t>
  </si>
  <si>
    <t>Water Supply (Category 1)</t>
  </si>
  <si>
    <r>
      <t>kgCO2e/m</t>
    </r>
    <r>
      <rPr>
        <vertAlign val="superscript"/>
        <sz val="12"/>
        <rFont val="Tenorite"/>
        <scheme val="minor"/>
      </rPr>
      <t>3</t>
    </r>
  </si>
  <si>
    <t>Water Treatment (Category 5)</t>
  </si>
  <si>
    <r>
      <t>kgCO</t>
    </r>
    <r>
      <rPr>
        <vertAlign val="subscript"/>
        <sz val="12"/>
        <rFont val="Tenorite"/>
        <family val="2"/>
        <scheme val="minor"/>
      </rPr>
      <t>2</t>
    </r>
    <r>
      <rPr>
        <sz val="12"/>
        <rFont val="Tenorite"/>
        <family val="2"/>
        <scheme val="minor"/>
      </rPr>
      <t>e/m</t>
    </r>
    <r>
      <rPr>
        <vertAlign val="superscript"/>
        <sz val="12"/>
        <rFont val="Tenorite"/>
        <family val="2"/>
        <scheme val="minor"/>
      </rPr>
      <t>3</t>
    </r>
  </si>
  <si>
    <t>Waste</t>
  </si>
  <si>
    <r>
      <t>kgCO</t>
    </r>
    <r>
      <rPr>
        <vertAlign val="subscript"/>
        <sz val="12"/>
        <rFont val="Tenorite"/>
        <family val="2"/>
        <scheme val="minor"/>
      </rPr>
      <t>2</t>
    </r>
    <r>
      <rPr>
        <sz val="12"/>
        <rFont val="Tenorite"/>
        <family val="2"/>
        <scheme val="minor"/>
      </rPr>
      <t>e/t</t>
    </r>
  </si>
  <si>
    <t>Table 19</t>
  </si>
  <si>
    <t>Employees</t>
  </si>
  <si>
    <t>Managed Portfolio</t>
  </si>
  <si>
    <t>Developments</t>
  </si>
  <si>
    <r>
      <t>Person hours worked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</si>
  <si>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Minor injuries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</si>
  <si>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Near miss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</si>
  <si>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Lost time injuries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</si>
  <si>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RIDDORs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</si>
  <si>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 xml:space="preserve">RIDDORs (Direct only) </t>
    </r>
    <r>
      <rPr>
        <vertAlign val="superscript"/>
        <sz val="12"/>
        <color theme="1"/>
        <rFont val="Tenorite"/>
        <family val="2"/>
        <scheme val="minor"/>
      </rPr>
      <t>(A)</t>
    </r>
    <r>
      <rPr>
        <sz val="12"/>
        <color theme="1"/>
        <rFont val="Tenorite"/>
        <family val="2"/>
        <scheme val="minor"/>
      </rPr>
      <t>*</t>
    </r>
  </si>
  <si>
    <r>
      <t>Dangerous occurrences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</si>
  <si>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Fatalities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</si>
  <si>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Improvement notices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</si>
  <si>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Prohibition notices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</si>
  <si>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Injury rate</t>
    </r>
    <r>
      <rPr>
        <vertAlign val="superscript"/>
        <sz val="12"/>
        <color theme="1"/>
        <rFont val="Tenorite"/>
        <family val="2"/>
        <scheme val="minor"/>
      </rPr>
      <t>(A)</t>
    </r>
  </si>
  <si>
    <t>Lost day rate</t>
  </si>
  <si>
    <r>
      <t>Severity rate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</si>
  <si>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>RIDDOR AFR</t>
    </r>
    <r>
      <rPr>
        <vertAlign val="superscript"/>
        <sz val="12"/>
        <color theme="1"/>
        <rFont val="Tenorite"/>
        <family val="2"/>
        <scheme val="minor"/>
      </rPr>
      <t>(A)</t>
    </r>
  </si>
  <si>
    <r>
      <t xml:space="preserve">RIDDOR AFR (Direct only) </t>
    </r>
    <r>
      <rPr>
        <vertAlign val="superscript"/>
        <sz val="12"/>
        <color theme="1"/>
        <rFont val="Tenorite"/>
        <family val="2"/>
        <scheme val="minor"/>
      </rPr>
      <t>(A)</t>
    </r>
    <r>
      <rPr>
        <sz val="12"/>
        <color theme="1"/>
        <rFont val="Tenorite"/>
        <family val="2"/>
        <scheme val="minor"/>
      </rPr>
      <t>*</t>
    </r>
  </si>
  <si>
    <r>
      <rPr>
        <vertAlign val="superscript"/>
        <sz val="10"/>
        <color theme="1"/>
        <rFont val="Tenorite"/>
        <family val="2"/>
        <scheme val="minor"/>
      </rPr>
      <t>(A)</t>
    </r>
    <r>
      <rPr>
        <sz val="10"/>
        <color theme="1"/>
        <rFont val="Tenorite"/>
        <family val="2"/>
        <scheme val="minor"/>
      </rPr>
      <t> 2024 selected indicators subject to independent limited assurance by Deloitte LLP.
Deloitte LLP do not assure lost time injuries, injury rate, lost day rate or severity rate for ‘Employees’.</t>
    </r>
  </si>
  <si>
    <t>Refer to Health &amp; Safety - Basis of Reporting for details on methodology.</t>
  </si>
  <si>
    <t>* Direct RIDDORs reported (new indicator) are separated from TOTAL RIDDORs reported. The 'Basis of Reporting'  on pages 25-28 of the Responsibility Report confirms the split between the two types reported</t>
  </si>
  <si>
    <t>Managed portfolio building energy intensity (landlord and tenant)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</si>
</sst>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&quot;Table &quot;##"/>
    <numFmt numFmtId="166" formatCode="0.0000"/>
    <numFmt numFmtId="167" formatCode="_-* #,##0_-;\-* #,##0_-;_-* &quot;-&quot;??_-;_-@_-"/>
    <numFmt numFmtId="168" formatCode="0.00000"/>
    <numFmt numFmtId="169" formatCode="0.0"/>
    <numFmt numFmtId="170" formatCode="_-\ #,##0_-;\-* #,##0_-;_-* &quot;-&quot;??_-;_-@_-"/>
    <numFmt numFmtId="171" formatCode="_-* #,##0_-"/>
    <numFmt numFmtId="172" formatCode="_-* #,##0"/>
    <numFmt numFmtId="173" formatCode="#,##0%"/>
    <numFmt numFmtId="174" formatCode="#,##0.0%"/>
    <numFmt numFmtId="175" formatCode="_(* #,##0_);_(* \(#,##0\);_(* &quot;-&quot;??_);_(@_)"/>
    <numFmt numFmtId="176" formatCode="0.000%"/>
    <numFmt numFmtId="177" formatCode="0.0%"/>
    <numFmt numFmtId="178" formatCode="_-* #,##0.00000_-;\-* #,##0.00000_-;_-* &quot;-&quot;??_-;_-@_-"/>
  </numFmts>
  <fonts count="58" x14ac:knownFonts="1">
    <font>
      <sz val="11"/>
      <color theme="1"/>
      <name val="Tenorite"/>
      <family val="2"/>
      <scheme val="minor"/>
    </font>
    <font>
      <sz val="12"/>
      <color theme="1"/>
      <name val="Tenorite"/>
      <family val="2"/>
      <scheme val="minor"/>
    </font>
    <font>
      <b/>
      <sz val="11"/>
      <name val="Arial"/>
      <family val="2"/>
    </font>
    <font>
      <sz val="12"/>
      <color theme="1"/>
      <name val="Tenorite"/>
      <family val="2"/>
      <scheme val="minor"/>
    </font>
    <font>
      <sz val="12"/>
      <name val="Tenorite"/>
      <family val="2"/>
      <scheme val="minor"/>
    </font>
    <font>
      <vertAlign val="superscript"/>
      <sz val="12"/>
      <name val="Tenorite"/>
      <family val="2"/>
      <scheme val="minor"/>
    </font>
    <font>
      <sz val="11"/>
      <color theme="1"/>
      <name val="Tenorite"/>
      <family val="2"/>
      <scheme val="minor"/>
    </font>
    <font>
      <sz val="10"/>
      <color theme="1"/>
      <name val="Tenorite"/>
      <family val="2"/>
      <scheme val="minor"/>
    </font>
    <font>
      <vertAlign val="superscript"/>
      <sz val="10"/>
      <color theme="1"/>
      <name val="Tenorite"/>
      <family val="2"/>
      <scheme val="minor"/>
    </font>
    <font>
      <b/>
      <sz val="12"/>
      <color theme="1"/>
      <name val="Tenorite"/>
      <family val="2"/>
      <scheme val="minor"/>
    </font>
    <font>
      <b/>
      <sz val="12"/>
      <name val="Tenorite"/>
      <family val="2"/>
      <scheme val="minor"/>
    </font>
    <font>
      <b/>
      <sz val="12"/>
      <color theme="0"/>
      <name val="Tenorite"/>
      <family val="2"/>
      <scheme val="minor"/>
    </font>
    <font>
      <vertAlign val="superscript"/>
      <sz val="12"/>
      <color theme="1"/>
      <name val="Tenorite"/>
      <family val="2"/>
      <scheme val="minor"/>
    </font>
    <font>
      <vertAlign val="subscript"/>
      <sz val="12"/>
      <name val="Tenorite"/>
      <family val="2"/>
      <scheme val="minor"/>
    </font>
    <font>
      <sz val="10"/>
      <color theme="1"/>
      <name val="Segoe UI"/>
      <family val="2"/>
    </font>
    <font>
      <b/>
      <vertAlign val="superscript"/>
      <sz val="12"/>
      <color theme="1"/>
      <name val="Tenorite"/>
      <family val="2"/>
      <scheme val="minor"/>
    </font>
    <font>
      <sz val="12"/>
      <color rgb="FFFF0000"/>
      <name val="Tenorite"/>
      <family val="2"/>
      <scheme val="minor"/>
    </font>
    <font>
      <b/>
      <vertAlign val="subscript"/>
      <sz val="12"/>
      <name val="Tenorite"/>
      <family val="2"/>
      <scheme val="minor"/>
    </font>
    <font>
      <sz val="12"/>
      <color rgb="FF114E5E"/>
      <name val="Tenorite"/>
      <family val="2"/>
      <scheme val="minor"/>
    </font>
    <font>
      <sz val="12"/>
      <color rgb="FF114E5E"/>
      <name val="Rockwell"/>
      <family val="1"/>
    </font>
    <font>
      <sz val="14"/>
      <color rgb="FF114E5E"/>
      <name val="Tenorite"/>
    </font>
    <font>
      <sz val="14"/>
      <color theme="1"/>
      <name val="Tenorite"/>
    </font>
    <font>
      <sz val="12"/>
      <color theme="1"/>
      <name val="Tenorite"/>
    </font>
    <font>
      <sz val="12"/>
      <color rgb="FF114E5E"/>
      <name val="Tenorite"/>
    </font>
    <font>
      <b/>
      <sz val="12"/>
      <color theme="1"/>
      <name val="Tenorite"/>
    </font>
    <font>
      <vertAlign val="superscript"/>
      <sz val="12"/>
      <color theme="1"/>
      <name val="Tenorite"/>
    </font>
    <font>
      <sz val="11"/>
      <color theme="4"/>
      <name val="Rockwell"/>
      <family val="1"/>
    </font>
    <font>
      <sz val="20"/>
      <color theme="1"/>
      <name val="Rockwell"/>
      <family val="1"/>
      <scheme val="major"/>
    </font>
    <font>
      <b/>
      <sz val="12"/>
      <color theme="3"/>
      <name val="Tenorite"/>
      <scheme val="minor"/>
    </font>
    <font>
      <sz val="14"/>
      <color theme="3"/>
      <name val="Tenorite"/>
      <scheme val="minor"/>
    </font>
    <font>
      <sz val="11"/>
      <color theme="4"/>
      <name val="Rockwell"/>
      <family val="1"/>
      <scheme val="major"/>
    </font>
    <font>
      <sz val="11"/>
      <color theme="1"/>
      <name val="Rockwell"/>
      <family val="1"/>
      <scheme val="major"/>
    </font>
    <font>
      <b/>
      <sz val="12"/>
      <color theme="1"/>
      <name val="Tenorite"/>
      <scheme val="minor"/>
    </font>
    <font>
      <b/>
      <sz val="12"/>
      <name val="Tenorite"/>
      <scheme val="minor"/>
    </font>
    <font>
      <sz val="14"/>
      <color theme="10"/>
      <name val="Tenorite"/>
      <family val="2"/>
      <scheme val="minor"/>
    </font>
    <font>
      <vertAlign val="superscript"/>
      <sz val="12"/>
      <color theme="1"/>
      <name val="Tenorite"/>
      <scheme val="minor"/>
    </font>
    <font>
      <vertAlign val="subscript"/>
      <sz val="12"/>
      <color theme="1"/>
      <name val="Tenorite"/>
      <scheme val="minor"/>
    </font>
    <font>
      <b/>
      <vertAlign val="superscript"/>
      <sz val="12"/>
      <name val="Tenorite"/>
      <scheme val="minor"/>
    </font>
    <font>
      <b/>
      <vertAlign val="superscript"/>
      <sz val="12"/>
      <color theme="1"/>
      <name val="Tenorite"/>
      <scheme val="minor"/>
    </font>
    <font>
      <vertAlign val="superscript"/>
      <sz val="12"/>
      <name val="Tenorite"/>
      <scheme val="minor"/>
    </font>
    <font>
      <sz val="10"/>
      <color theme="1"/>
      <name val="Tenorite"/>
      <scheme val="minor"/>
    </font>
    <font>
      <vertAlign val="superscript"/>
      <sz val="10"/>
      <color theme="1"/>
      <name val="Tenorite"/>
      <scheme val="minor"/>
    </font>
    <font>
      <sz val="12"/>
      <color theme="1"/>
      <name val="Tenorite"/>
      <scheme val="minor"/>
    </font>
    <font>
      <vertAlign val="subscript"/>
      <sz val="14"/>
      <color theme="10"/>
      <name val="Tenorite"/>
      <scheme val="minor"/>
    </font>
    <font>
      <vertAlign val="superscript"/>
      <sz val="12"/>
      <color rgb="FF000000"/>
      <name val="Tenorite"/>
      <scheme val="minor"/>
    </font>
    <font>
      <vertAlign val="superscript"/>
      <sz val="12"/>
      <color rgb="FF000000"/>
      <name val="Tenorite"/>
      <family val="2"/>
      <scheme val="minor"/>
    </font>
    <font>
      <b/>
      <vertAlign val="superscript"/>
      <sz val="12"/>
      <color rgb="FF000000"/>
      <name val="Tenorite"/>
      <family val="2"/>
      <scheme val="minor"/>
    </font>
    <font>
      <sz val="12"/>
      <name val="Tenorite"/>
      <scheme val="minor"/>
    </font>
    <font>
      <sz val="20"/>
      <color theme="4"/>
      <name val="Rockwell"/>
      <family val="1"/>
      <scheme val="major"/>
    </font>
    <font>
      <b/>
      <sz val="12"/>
      <color theme="0"/>
      <name val="Tenorite"/>
    </font>
    <font>
      <sz val="12"/>
      <color theme="0"/>
      <name val="Tenorite"/>
    </font>
    <font>
      <i/>
      <sz val="11"/>
      <color theme="4"/>
      <name val="Rockwell"/>
      <family val="1"/>
      <scheme val="major"/>
    </font>
    <font>
      <sz val="12"/>
      <color theme="0"/>
      <name val="Tenorite"/>
      <family val="2"/>
      <scheme val="minor"/>
    </font>
    <font>
      <b/>
      <vertAlign val="superscript"/>
      <sz val="12"/>
      <color theme="0"/>
      <name val="Tenorite"/>
      <family val="2"/>
      <scheme val="minor"/>
    </font>
    <font>
      <sz val="11"/>
      <color theme="0"/>
      <name val="Tenorite"/>
      <family val="2"/>
      <scheme val="minor"/>
    </font>
    <font>
      <sz val="10"/>
      <color rgb="FF000000"/>
      <name val="Aptos"/>
      <family val="2"/>
    </font>
    <font>
      <vertAlign val="superscript"/>
      <sz val="12"/>
      <color theme="1"/>
      <name val="Arial"/>
      <family val="2"/>
    </font>
    <font>
      <sz val="8"/>
      <name val="Tenorite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9.9978637043366805E-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theme="2"/>
      </top>
      <bottom style="medium">
        <color theme="2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4"/>
      </right>
      <top style="thin">
        <color theme="4"/>
      </top>
      <bottom style="thin">
        <color theme="3"/>
      </bottom>
      <diagonal/>
    </border>
    <border>
      <left/>
      <right/>
      <top style="thin">
        <color theme="4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 style="thin">
        <color rgb="FFD3D3D3"/>
      </diagonal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indexed="64"/>
      </bottom>
      <diagonal/>
    </border>
    <border>
      <left/>
      <right/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 style="thin">
        <color theme="3"/>
      </top>
      <bottom/>
      <diagonal/>
    </border>
    <border>
      <left/>
      <right style="thin">
        <color indexed="64"/>
      </right>
      <top/>
      <bottom style="thin">
        <color theme="3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 style="thin">
        <color theme="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11" fillId="2" borderId="2" applyNumberFormat="0" applyBorder="0" applyAlignment="0" applyProtection="0">
      <alignment horizontal="center" vertical="center" wrapText="1"/>
    </xf>
    <xf numFmtId="0" fontId="2" fillId="3" borderId="1" applyNumberFormat="0" applyFont="0" applyBorder="0" applyAlignment="0" applyProtection="0">
      <alignment horizontal="left" vertical="center" wrapText="1"/>
    </xf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14" fillId="0" borderId="0"/>
    <xf numFmtId="164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438">
    <xf numFmtId="0" fontId="0" fillId="0" borderId="0" xfId="0"/>
    <xf numFmtId="0" fontId="3" fillId="0" borderId="0" xfId="0" applyFont="1"/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/>
    <xf numFmtId="0" fontId="9" fillId="0" borderId="0" xfId="0" applyFont="1"/>
    <xf numFmtId="0" fontId="7" fillId="0" borderId="0" xfId="0" applyFont="1"/>
    <xf numFmtId="0" fontId="4" fillId="0" borderId="0" xfId="5" applyFont="1" applyAlignment="1">
      <alignment vertical="top" wrapText="1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0" fontId="9" fillId="0" borderId="0" xfId="0" applyFont="1" applyAlignment="1">
      <alignment horizontal="center"/>
    </xf>
    <xf numFmtId="164" fontId="3" fillId="0" borderId="0" xfId="5" applyNumberFormat="1"/>
    <xf numFmtId="0" fontId="3" fillId="0" borderId="0" xfId="5"/>
    <xf numFmtId="3" fontId="3" fillId="0" borderId="0" xfId="5" applyNumberFormat="1"/>
    <xf numFmtId="0" fontId="16" fillId="0" borderId="0" xfId="0" applyFont="1"/>
    <xf numFmtId="9" fontId="3" fillId="0" borderId="0" xfId="5" applyNumberFormat="1"/>
    <xf numFmtId="9" fontId="4" fillId="0" borderId="0" xfId="5" applyNumberFormat="1" applyFont="1" applyAlignment="1">
      <alignment vertical="top"/>
    </xf>
    <xf numFmtId="9" fontId="4" fillId="0" borderId="0" xfId="5" applyNumberFormat="1" applyFont="1"/>
    <xf numFmtId="9" fontId="4" fillId="0" borderId="0" xfId="5" applyNumberFormat="1" applyFont="1" applyAlignment="1">
      <alignment horizontal="center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vertical="top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6" fillId="0" borderId="0" xfId="11" applyFont="1"/>
    <xf numFmtId="0" fontId="27" fillId="0" borderId="0" xfId="0" applyFont="1"/>
    <xf numFmtId="0" fontId="29" fillId="0" borderId="0" xfId="11" applyFont="1"/>
    <xf numFmtId="0" fontId="30" fillId="0" borderId="0" xfId="11" applyFont="1"/>
    <xf numFmtId="0" fontId="31" fillId="0" borderId="0" xfId="11" applyFont="1"/>
    <xf numFmtId="165" fontId="9" fillId="0" borderId="3" xfId="0" applyNumberFormat="1" applyFont="1" applyBorder="1" applyAlignment="1">
      <alignment horizontal="left"/>
    </xf>
    <xf numFmtId="0" fontId="4" fillId="0" borderId="3" xfId="0" applyFont="1" applyBorder="1" applyAlignment="1">
      <alignment vertical="top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top" wrapText="1"/>
    </xf>
    <xf numFmtId="0" fontId="34" fillId="0" borderId="0" xfId="11"/>
    <xf numFmtId="0" fontId="40" fillId="0" borderId="0" xfId="0" applyFont="1"/>
    <xf numFmtId="0" fontId="42" fillId="0" borderId="0" xfId="0" applyFont="1"/>
    <xf numFmtId="0" fontId="40" fillId="0" borderId="0" xfId="0" applyFont="1" applyAlignment="1">
      <alignment vertical="top"/>
    </xf>
    <xf numFmtId="0" fontId="10" fillId="4" borderId="0" xfId="2" applyFont="1" applyFill="1" applyBorder="1" applyAlignment="1">
      <alignment vertical="center"/>
    </xf>
    <xf numFmtId="167" fontId="4" fillId="4" borderId="0" xfId="2" applyNumberFormat="1" applyFont="1" applyFill="1" applyBorder="1" applyAlignment="1">
      <alignment horizontal="right" vertical="center"/>
    </xf>
    <xf numFmtId="9" fontId="4" fillId="4" borderId="0" xfId="2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25" fillId="0" borderId="0" xfId="0" quotePrefix="1" applyFont="1" applyAlignment="1">
      <alignment horizontal="left" vertical="center"/>
    </xf>
    <xf numFmtId="9" fontId="22" fillId="0" borderId="0" xfId="0" applyNumberFormat="1" applyFont="1" applyAlignment="1">
      <alignment vertical="center"/>
    </xf>
    <xf numFmtId="9" fontId="7" fillId="0" borderId="0" xfId="0" applyNumberFormat="1" applyFont="1" applyAlignment="1">
      <alignment vertical="top" wrapText="1"/>
    </xf>
    <xf numFmtId="177" fontId="7" fillId="0" borderId="0" xfId="4" applyNumberFormat="1" applyFont="1" applyAlignment="1">
      <alignment vertical="top" wrapText="1"/>
    </xf>
    <xf numFmtId="2" fontId="7" fillId="0" borderId="0" xfId="0" applyNumberFormat="1" applyFont="1" applyAlignment="1">
      <alignment vertical="top" wrapText="1"/>
    </xf>
    <xf numFmtId="0" fontId="48" fillId="0" borderId="0" xfId="0" applyFont="1"/>
    <xf numFmtId="0" fontId="22" fillId="0" borderId="11" xfId="0" applyFont="1" applyBorder="1" applyAlignment="1">
      <alignment vertical="center"/>
    </xf>
    <xf numFmtId="0" fontId="49" fillId="5" borderId="7" xfId="0" applyFont="1" applyFill="1" applyBorder="1" applyAlignment="1">
      <alignment vertical="center"/>
    </xf>
    <xf numFmtId="0" fontId="49" fillId="5" borderId="4" xfId="1" applyFont="1" applyFill="1" applyBorder="1" applyAlignment="1">
      <alignment horizontal="center" vertical="center"/>
    </xf>
    <xf numFmtId="0" fontId="49" fillId="5" borderId="4" xfId="1" applyFont="1" applyFill="1" applyBorder="1" applyAlignment="1">
      <alignment horizontal="right" vertical="center"/>
    </xf>
    <xf numFmtId="0" fontId="50" fillId="5" borderId="6" xfId="0" applyFont="1" applyFill="1" applyBorder="1" applyAlignment="1">
      <alignment vertical="center"/>
    </xf>
    <xf numFmtId="0" fontId="49" fillId="5" borderId="8" xfId="0" applyFont="1" applyFill="1" applyBorder="1" applyAlignment="1">
      <alignment vertical="center"/>
    </xf>
    <xf numFmtId="169" fontId="49" fillId="5" borderId="5" xfId="1" applyNumberFormat="1" applyFont="1" applyFill="1" applyBorder="1" applyAlignment="1">
      <alignment horizontal="center" vertical="center" wrapText="1"/>
    </xf>
    <xf numFmtId="0" fontId="49" fillId="5" borderId="5" xfId="1" applyFont="1" applyFill="1" applyBorder="1" applyAlignment="1">
      <alignment horizontal="right" vertical="center"/>
    </xf>
    <xf numFmtId="0" fontId="50" fillId="5" borderId="12" xfId="0" applyFont="1" applyFill="1" applyBorder="1" applyAlignment="1">
      <alignment vertical="center"/>
    </xf>
    <xf numFmtId="0" fontId="11" fillId="5" borderId="5" xfId="0" applyFont="1" applyFill="1" applyBorder="1" applyAlignment="1">
      <alignment vertical="center"/>
    </xf>
    <xf numFmtId="0" fontId="11" fillId="5" borderId="5" xfId="1" applyFill="1" applyBorder="1" applyAlignment="1">
      <alignment horizontal="right" vertical="center"/>
    </xf>
    <xf numFmtId="0" fontId="11" fillId="5" borderId="12" xfId="1" applyFill="1" applyBorder="1" applyAlignment="1">
      <alignment horizontal="right" vertical="center" wrapText="1"/>
    </xf>
    <xf numFmtId="0" fontId="11" fillId="5" borderId="8" xfId="0" applyFont="1" applyFill="1" applyBorder="1" applyAlignment="1">
      <alignment vertical="center"/>
    </xf>
    <xf numFmtId="0" fontId="51" fillId="0" borderId="0" xfId="11" applyFont="1"/>
    <xf numFmtId="0" fontId="10" fillId="5" borderId="8" xfId="5" applyFont="1" applyFill="1" applyBorder="1" applyAlignment="1">
      <alignment horizontal="center"/>
    </xf>
    <xf numFmtId="0" fontId="10" fillId="5" borderId="5" xfId="5" applyFont="1" applyFill="1" applyBorder="1" applyAlignment="1">
      <alignment horizontal="center"/>
    </xf>
    <xf numFmtId="0" fontId="11" fillId="5" borderId="5" xfId="1" applyFill="1" applyBorder="1" applyAlignment="1">
      <alignment horizontal="right" wrapText="1"/>
    </xf>
    <xf numFmtId="0" fontId="10" fillId="5" borderId="0" xfId="5" applyFont="1" applyFill="1" applyAlignment="1">
      <alignment horizontal="center"/>
    </xf>
    <xf numFmtId="0" fontId="11" fillId="5" borderId="0" xfId="1" applyFill="1" applyBorder="1" applyAlignment="1">
      <alignment horizontal="right" vertical="center" wrapText="1"/>
    </xf>
    <xf numFmtId="0" fontId="4" fillId="0" borderId="10" xfId="5" applyFont="1" applyBorder="1" applyAlignment="1">
      <alignment vertical="center"/>
    </xf>
    <xf numFmtId="0" fontId="10" fillId="5" borderId="9" xfId="5" applyFont="1" applyFill="1" applyBorder="1" applyAlignment="1">
      <alignment horizontal="center"/>
    </xf>
    <xf numFmtId="0" fontId="11" fillId="5" borderId="5" xfId="1" applyFill="1" applyBorder="1" applyAlignment="1">
      <alignment horizontal="right" vertical="center" wrapText="1"/>
    </xf>
    <xf numFmtId="9" fontId="32" fillId="0" borderId="0" xfId="4" quotePrefix="1" applyFont="1" applyFill="1" applyBorder="1" applyAlignment="1">
      <alignment horizontal="center" vertical="center"/>
    </xf>
    <xf numFmtId="0" fontId="11" fillId="5" borderId="8" xfId="1" applyFill="1" applyBorder="1" applyAlignment="1">
      <alignment vertical="center"/>
    </xf>
    <xf numFmtId="1" fontId="11" fillId="5" borderId="5" xfId="1" applyNumberFormat="1" applyFill="1" applyBorder="1" applyAlignment="1">
      <alignment horizontal="right" vertical="center" wrapText="1"/>
    </xf>
    <xf numFmtId="0" fontId="11" fillId="5" borderId="5" xfId="1" applyFill="1" applyBorder="1" applyAlignment="1">
      <alignment horizontal="center" vertical="center"/>
    </xf>
    <xf numFmtId="0" fontId="32" fillId="0" borderId="10" xfId="2" applyFont="1" applyFill="1" applyBorder="1" applyAlignment="1">
      <alignment vertical="center"/>
    </xf>
    <xf numFmtId="165" fontId="9" fillId="0" borderId="11" xfId="0" applyNumberFormat="1" applyFont="1" applyBorder="1" applyAlignment="1">
      <alignment horizontal="left"/>
    </xf>
    <xf numFmtId="0" fontId="4" fillId="0" borderId="11" xfId="0" applyFont="1" applyBorder="1" applyAlignment="1">
      <alignment vertical="top"/>
    </xf>
    <xf numFmtId="0" fontId="4" fillId="0" borderId="11" xfId="0" applyFont="1" applyBorder="1"/>
    <xf numFmtId="0" fontId="4" fillId="0" borderId="11" xfId="0" applyFont="1" applyBorder="1" applyAlignment="1">
      <alignment horizontal="center" vertical="top"/>
    </xf>
    <xf numFmtId="165" fontId="48" fillId="0" borderId="11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vertical="top"/>
    </xf>
    <xf numFmtId="0" fontId="11" fillId="5" borderId="4" xfId="1" applyFill="1" applyBorder="1" applyAlignment="1">
      <alignment horizontal="right" vertical="center" indent="1"/>
    </xf>
    <xf numFmtId="0" fontId="11" fillId="5" borderId="4" xfId="1" applyFill="1" applyBorder="1" applyAlignment="1">
      <alignment horizontal="right" vertical="center"/>
    </xf>
    <xf numFmtId="0" fontId="11" fillId="5" borderId="5" xfId="1" applyFill="1" applyBorder="1" applyAlignment="1">
      <alignment horizontal="right" vertical="center" indent="1"/>
    </xf>
    <xf numFmtId="0" fontId="9" fillId="5" borderId="12" xfId="1" applyFont="1" applyFill="1" applyBorder="1" applyAlignment="1">
      <alignment horizontal="right" vertical="center" indent="1"/>
    </xf>
    <xf numFmtId="0" fontId="9" fillId="0" borderId="10" xfId="2" applyFont="1" applyFill="1" applyBorder="1" applyAlignment="1">
      <alignment vertical="center"/>
    </xf>
    <xf numFmtId="167" fontId="4" fillId="6" borderId="10" xfId="3" applyNumberFormat="1" applyFont="1" applyFill="1" applyBorder="1" applyAlignment="1">
      <alignment vertical="center"/>
    </xf>
    <xf numFmtId="0" fontId="44" fillId="6" borderId="10" xfId="3" quotePrefix="1" applyNumberFormat="1" applyFont="1" applyFill="1" applyBorder="1" applyAlignment="1">
      <alignment vertical="center"/>
    </xf>
    <xf numFmtId="167" fontId="4" fillId="6" borderId="10" xfId="3" applyNumberFormat="1" applyFont="1" applyFill="1" applyBorder="1" applyAlignment="1">
      <alignment horizontal="right" vertical="center"/>
    </xf>
    <xf numFmtId="167" fontId="10" fillId="6" borderId="10" xfId="3" applyNumberFormat="1" applyFont="1" applyFill="1" applyBorder="1" applyAlignment="1">
      <alignment vertical="center"/>
    </xf>
    <xf numFmtId="167" fontId="10" fillId="6" borderId="10" xfId="3" applyNumberFormat="1" applyFont="1" applyFill="1" applyBorder="1" applyAlignment="1">
      <alignment horizontal="right" vertical="center"/>
    </xf>
    <xf numFmtId="0" fontId="52" fillId="5" borderId="7" xfId="5" applyFont="1" applyFill="1" applyBorder="1" applyAlignment="1">
      <alignment vertical="top"/>
    </xf>
    <xf numFmtId="0" fontId="52" fillId="5" borderId="4" xfId="0" applyFont="1" applyFill="1" applyBorder="1"/>
    <xf numFmtId="167" fontId="4" fillId="6" borderId="10" xfId="3" quotePrefix="1" applyNumberFormat="1" applyFont="1" applyFill="1" applyBorder="1" applyAlignment="1">
      <alignment horizontal="right" vertical="center"/>
    </xf>
    <xf numFmtId="167" fontId="4" fillId="6" borderId="11" xfId="3" applyNumberFormat="1" applyFont="1" applyFill="1" applyBorder="1" applyAlignment="1">
      <alignment vertical="center"/>
    </xf>
    <xf numFmtId="0" fontId="52" fillId="5" borderId="8" xfId="0" applyFont="1" applyFill="1" applyBorder="1" applyAlignment="1">
      <alignment vertical="center"/>
    </xf>
    <xf numFmtId="0" fontId="53" fillId="5" borderId="12" xfId="1" applyNumberFormat="1" applyFont="1" applyFill="1" applyBorder="1" applyAlignment="1">
      <alignment horizontal="right" vertical="center" indent="1"/>
    </xf>
    <xf numFmtId="0" fontId="10" fillId="0" borderId="1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11" fillId="5" borderId="8" xfId="1" applyFill="1" applyBorder="1" applyAlignment="1">
      <alignment horizontal="center" vertical="center"/>
    </xf>
    <xf numFmtId="0" fontId="11" fillId="5" borderId="12" xfId="1" applyNumberFormat="1" applyFill="1" applyBorder="1" applyAlignment="1">
      <alignment horizontal="center" vertical="center"/>
    </xf>
    <xf numFmtId="0" fontId="11" fillId="5" borderId="8" xfId="5" applyFont="1" applyFill="1" applyBorder="1" applyAlignment="1">
      <alignment vertical="top"/>
    </xf>
    <xf numFmtId="0" fontId="11" fillId="5" borderId="5" xfId="5" applyFont="1" applyFill="1" applyBorder="1" applyAlignment="1">
      <alignment vertical="top"/>
    </xf>
    <xf numFmtId="0" fontId="6" fillId="5" borderId="5" xfId="0" applyFont="1" applyFill="1" applyBorder="1"/>
    <xf numFmtId="0" fontId="6" fillId="5" borderId="12" xfId="0" applyFont="1" applyFill="1" applyBorder="1"/>
    <xf numFmtId="167" fontId="4" fillId="6" borderId="10" xfId="5" applyNumberFormat="1" applyFont="1" applyFill="1" applyBorder="1" applyAlignment="1">
      <alignment vertical="center"/>
    </xf>
    <xf numFmtId="0" fontId="12" fillId="6" borderId="10" xfId="0" applyFont="1" applyFill="1" applyBorder="1" applyAlignment="1">
      <alignment horizontal="left"/>
    </xf>
    <xf numFmtId="0" fontId="6" fillId="6" borderId="10" xfId="0" applyFont="1" applyFill="1" applyBorder="1" applyAlignment="1">
      <alignment vertical="center"/>
    </xf>
    <xf numFmtId="0" fontId="11" fillId="5" borderId="8" xfId="5" applyFont="1" applyFill="1" applyBorder="1" applyAlignment="1">
      <alignment vertical="top" wrapText="1"/>
    </xf>
    <xf numFmtId="0" fontId="52" fillId="5" borderId="5" xfId="0" applyFont="1" applyFill="1" applyBorder="1"/>
    <xf numFmtId="0" fontId="52" fillId="5" borderId="12" xfId="0" applyFont="1" applyFill="1" applyBorder="1"/>
    <xf numFmtId="171" fontId="4" fillId="6" borderId="10" xfId="5" applyNumberFormat="1" applyFont="1" applyFill="1" applyBorder="1" applyAlignment="1">
      <alignment vertical="center"/>
    </xf>
    <xf numFmtId="0" fontId="4" fillId="6" borderId="10" xfId="0" applyFont="1" applyFill="1" applyBorder="1" applyAlignment="1">
      <alignment vertical="center"/>
    </xf>
    <xf numFmtId="9" fontId="4" fillId="6" borderId="10" xfId="4" applyFont="1" applyFill="1" applyBorder="1" applyAlignment="1">
      <alignment vertical="center"/>
    </xf>
    <xf numFmtId="0" fontId="11" fillId="5" borderId="12" xfId="1" applyFill="1" applyBorder="1" applyAlignment="1">
      <alignment horizontal="center" vertical="center"/>
    </xf>
    <xf numFmtId="0" fontId="52" fillId="5" borderId="8" xfId="0" applyFont="1" applyFill="1" applyBorder="1"/>
    <xf numFmtId="0" fontId="4" fillId="0" borderId="10" xfId="0" applyFont="1" applyBorder="1" applyAlignment="1">
      <alignment horizontal="center" vertical="center"/>
    </xf>
    <xf numFmtId="0" fontId="54" fillId="5" borderId="8" xfId="5" applyFont="1" applyFill="1" applyBorder="1"/>
    <xf numFmtId="0" fontId="54" fillId="5" borderId="5" xfId="0" applyFont="1" applyFill="1" applyBorder="1"/>
    <xf numFmtId="0" fontId="11" fillId="5" borderId="8" xfId="1" applyFill="1" applyBorder="1" applyAlignment="1">
      <alignment horizontal="center" vertical="center" wrapText="1"/>
    </xf>
    <xf numFmtId="0" fontId="11" fillId="5" borderId="8" xfId="1" applyFill="1" applyBorder="1" applyAlignment="1">
      <alignment vertical="center" wrapText="1"/>
    </xf>
    <xf numFmtId="0" fontId="11" fillId="5" borderId="5" xfId="1" applyFill="1" applyBorder="1" applyAlignment="1">
      <alignment horizontal="left" vertical="center"/>
    </xf>
    <xf numFmtId="0" fontId="28" fillId="0" borderId="0" xfId="0" applyFont="1" applyAlignment="1">
      <alignment horizontal="left"/>
    </xf>
    <xf numFmtId="0" fontId="11" fillId="0" borderId="0" xfId="1" applyFill="1" applyBorder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0" fontId="11" fillId="0" borderId="0" xfId="1" applyFill="1" applyBorder="1" applyAlignment="1">
      <alignment horizontal="right" vertical="center" wrapText="1"/>
    </xf>
    <xf numFmtId="9" fontId="42" fillId="0" borderId="0" xfId="2" applyNumberFormat="1" applyFont="1" applyFill="1" applyBorder="1" applyAlignment="1">
      <alignment horizontal="center" vertical="center"/>
    </xf>
    <xf numFmtId="0" fontId="11" fillId="0" borderId="0" xfId="1" applyFill="1" applyBorder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32" fillId="0" borderId="13" xfId="0" applyFont="1" applyBorder="1" applyAlignment="1">
      <alignment vertical="top"/>
    </xf>
    <xf numFmtId="0" fontId="32" fillId="0" borderId="10" xfId="0" applyFont="1" applyBorder="1" applyAlignment="1">
      <alignment vertical="top"/>
    </xf>
    <xf numFmtId="0" fontId="4" fillId="0" borderId="10" xfId="5" applyFont="1" applyBorder="1" applyAlignment="1">
      <alignment horizontal="left" vertical="center" wrapText="1"/>
    </xf>
    <xf numFmtId="0" fontId="4" fillId="0" borderId="10" xfId="5" applyFont="1" applyBorder="1" applyAlignment="1">
      <alignment vertical="center" wrapText="1"/>
    </xf>
    <xf numFmtId="0" fontId="10" fillId="0" borderId="0" xfId="5" applyFont="1" applyAlignment="1">
      <alignment horizontal="left" vertical="center" wrapText="1"/>
    </xf>
    <xf numFmtId="0" fontId="10" fillId="0" borderId="11" xfId="5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7" borderId="10" xfId="2" applyFont="1" applyFill="1" applyBorder="1" applyAlignment="1">
      <alignment horizontal="left" vertical="center" wrapText="1"/>
    </xf>
    <xf numFmtId="0" fontId="4" fillId="7" borderId="10" xfId="2" applyFont="1" applyFill="1" applyBorder="1" applyAlignment="1">
      <alignment vertical="center"/>
    </xf>
    <xf numFmtId="0" fontId="4" fillId="7" borderId="10" xfId="2" applyFont="1" applyFill="1" applyBorder="1" applyAlignment="1">
      <alignment horizontal="left" vertical="center" wrapText="1"/>
    </xf>
    <xf numFmtId="0" fontId="10" fillId="7" borderId="11" xfId="2" applyFont="1" applyFill="1" applyBorder="1" applyAlignment="1">
      <alignment vertical="center" wrapText="1"/>
    </xf>
    <xf numFmtId="0" fontId="10" fillId="7" borderId="10" xfId="2" applyFont="1" applyFill="1" applyBorder="1" applyAlignment="1">
      <alignment vertical="center" wrapText="1"/>
    </xf>
    <xf numFmtId="1" fontId="10" fillId="7" borderId="10" xfId="2" applyNumberFormat="1" applyFont="1" applyFill="1" applyBorder="1" applyAlignment="1">
      <alignment horizontal="right" vertical="center" wrapText="1"/>
    </xf>
    <xf numFmtId="9" fontId="10" fillId="7" borderId="10" xfId="2" applyNumberFormat="1" applyFont="1" applyFill="1" applyBorder="1" applyAlignment="1">
      <alignment horizontal="right" vertical="center" wrapText="1"/>
    </xf>
    <xf numFmtId="3" fontId="10" fillId="7" borderId="10" xfId="2" applyNumberFormat="1" applyFont="1" applyFill="1" applyBorder="1" applyAlignment="1">
      <alignment horizontal="right" vertical="center" wrapText="1"/>
    </xf>
    <xf numFmtId="3" fontId="5" fillId="7" borderId="10" xfId="0" quotePrefix="1" applyNumberFormat="1" applyFont="1" applyFill="1" applyBorder="1" applyAlignment="1">
      <alignment horizontal="left" vertical="center" wrapText="1"/>
    </xf>
    <xf numFmtId="9" fontId="4" fillId="7" borderId="10" xfId="5" applyNumberFormat="1" applyFont="1" applyFill="1" applyBorder="1" applyAlignment="1">
      <alignment horizontal="right" vertical="center" wrapText="1"/>
    </xf>
    <xf numFmtId="1" fontId="10" fillId="7" borderId="10" xfId="2" applyNumberFormat="1" applyFont="1" applyFill="1" applyBorder="1" applyAlignment="1">
      <alignment horizontal="left" vertical="center" wrapText="1"/>
    </xf>
    <xf numFmtId="0" fontId="10" fillId="7" borderId="13" xfId="2" applyFont="1" applyFill="1" applyBorder="1" applyAlignment="1">
      <alignment horizontal="left" vertical="center" wrapText="1"/>
    </xf>
    <xf numFmtId="0" fontId="4" fillId="7" borderId="10" xfId="2" applyFont="1" applyFill="1" applyBorder="1" applyAlignment="1">
      <alignment horizontal="left" vertical="top" wrapText="1"/>
    </xf>
    <xf numFmtId="0" fontId="4" fillId="7" borderId="10" xfId="2" applyFont="1" applyFill="1" applyBorder="1" applyAlignment="1">
      <alignment vertical="center" wrapText="1"/>
    </xf>
    <xf numFmtId="0" fontId="10" fillId="7" borderId="11" xfId="2" applyFont="1" applyFill="1" applyBorder="1" applyAlignment="1">
      <alignment horizontal="left" vertical="center" wrapText="1"/>
    </xf>
    <xf numFmtId="0" fontId="10" fillId="7" borderId="13" xfId="0" applyFont="1" applyFill="1" applyBorder="1" applyAlignment="1">
      <alignment horizontal="left" vertical="center" wrapText="1"/>
    </xf>
    <xf numFmtId="0" fontId="4" fillId="7" borderId="10" xfId="0" applyFont="1" applyFill="1" applyBorder="1" applyAlignment="1">
      <alignment horizontal="left" vertical="center" wrapText="1"/>
    </xf>
    <xf numFmtId="0" fontId="10" fillId="7" borderId="11" xfId="0" applyFont="1" applyFill="1" applyBorder="1" applyAlignment="1">
      <alignment horizontal="left" vertical="center" wrapText="1"/>
    </xf>
    <xf numFmtId="0" fontId="10" fillId="7" borderId="10" xfId="2" applyFont="1" applyFill="1" applyBorder="1" applyAlignment="1">
      <alignment horizontal="right" vertical="center" wrapText="1"/>
    </xf>
    <xf numFmtId="9" fontId="10" fillId="7" borderId="10" xfId="2" applyNumberFormat="1" applyFont="1" applyFill="1" applyBorder="1" applyAlignment="1">
      <alignment horizontal="right" vertical="center"/>
    </xf>
    <xf numFmtId="1" fontId="4" fillId="7" borderId="10" xfId="5" applyNumberFormat="1" applyFont="1" applyFill="1" applyBorder="1" applyAlignment="1">
      <alignment horizontal="right" vertical="center"/>
    </xf>
    <xf numFmtId="167" fontId="4" fillId="7" borderId="10" xfId="0" applyNumberFormat="1" applyFont="1" applyFill="1" applyBorder="1" applyAlignment="1">
      <alignment horizontal="right" vertical="center" wrapText="1"/>
    </xf>
    <xf numFmtId="9" fontId="10" fillId="7" borderId="10" xfId="4" applyFont="1" applyFill="1" applyBorder="1" applyAlignment="1">
      <alignment horizontal="right" vertical="center"/>
    </xf>
    <xf numFmtId="167" fontId="10" fillId="7" borderId="10" xfId="0" applyNumberFormat="1" applyFont="1" applyFill="1" applyBorder="1" applyAlignment="1">
      <alignment horizontal="right" vertical="center" wrapText="1"/>
    </xf>
    <xf numFmtId="1" fontId="10" fillId="7" borderId="10" xfId="0" applyNumberFormat="1" applyFont="1" applyFill="1" applyBorder="1" applyAlignment="1">
      <alignment horizontal="right" vertical="center" wrapText="1"/>
    </xf>
    <xf numFmtId="1" fontId="4" fillId="7" borderId="10" xfId="2" applyNumberFormat="1" applyFont="1" applyFill="1" applyBorder="1" applyAlignment="1">
      <alignment horizontal="right" vertical="center"/>
    </xf>
    <xf numFmtId="1" fontId="10" fillId="7" borderId="10" xfId="2" applyNumberFormat="1" applyFont="1" applyFill="1" applyBorder="1" applyAlignment="1">
      <alignment horizontal="right" vertical="center"/>
    </xf>
    <xf numFmtId="0" fontId="10" fillId="7" borderId="10" xfId="2" applyFont="1" applyFill="1" applyBorder="1" applyAlignment="1">
      <alignment vertical="center"/>
    </xf>
    <xf numFmtId="9" fontId="4" fillId="7" borderId="10" xfId="2" applyNumberFormat="1" applyFont="1" applyFill="1" applyBorder="1" applyAlignment="1">
      <alignment horizontal="right" vertical="center"/>
    </xf>
    <xf numFmtId="0" fontId="45" fillId="7" borderId="10" xfId="2" applyNumberFormat="1" applyFont="1" applyFill="1" applyBorder="1" applyAlignment="1">
      <alignment horizontal="right" vertical="center"/>
    </xf>
    <xf numFmtId="167" fontId="4" fillId="7" borderId="10" xfId="2" applyNumberFormat="1" applyFont="1" applyFill="1" applyBorder="1" applyAlignment="1">
      <alignment horizontal="right" vertical="center"/>
    </xf>
    <xf numFmtId="0" fontId="12" fillId="7" borderId="10" xfId="0" applyFont="1" applyFill="1" applyBorder="1" applyAlignment="1">
      <alignment horizontal="left"/>
    </xf>
    <xf numFmtId="167" fontId="4" fillId="7" borderId="10" xfId="2" applyNumberFormat="1" applyFont="1" applyFill="1" applyBorder="1" applyAlignment="1">
      <alignment vertical="center"/>
    </xf>
    <xf numFmtId="9" fontId="33" fillId="7" borderId="10" xfId="2" applyNumberFormat="1" applyFont="1" applyFill="1" applyBorder="1" applyAlignment="1">
      <alignment horizontal="right" vertical="center"/>
    </xf>
    <xf numFmtId="164" fontId="33" fillId="7" borderId="10" xfId="2" applyNumberFormat="1" applyFont="1" applyFill="1" applyBorder="1" applyAlignment="1">
      <alignment vertical="center"/>
    </xf>
    <xf numFmtId="0" fontId="9" fillId="7" borderId="10" xfId="2" applyFont="1" applyFill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0" fontId="44" fillId="7" borderId="10" xfId="3" quotePrefix="1" applyNumberFormat="1" applyFont="1" applyFill="1" applyBorder="1" applyAlignment="1">
      <alignment vertical="center"/>
    </xf>
    <xf numFmtId="167" fontId="10" fillId="7" borderId="10" xfId="3" applyNumberFormat="1" applyFont="1" applyFill="1" applyBorder="1" applyAlignment="1">
      <alignment vertical="center"/>
    </xf>
    <xf numFmtId="167" fontId="10" fillId="7" borderId="10" xfId="3" applyNumberFormat="1" applyFont="1" applyFill="1" applyBorder="1" applyAlignment="1">
      <alignment horizontal="right" vertical="center"/>
    </xf>
    <xf numFmtId="10" fontId="10" fillId="7" borderId="10" xfId="4" applyNumberFormat="1" applyFont="1" applyFill="1" applyBorder="1" applyAlignment="1">
      <alignment vertical="center"/>
    </xf>
    <xf numFmtId="0" fontId="42" fillId="7" borderId="10" xfId="2" applyFont="1" applyFill="1" applyBorder="1" applyAlignment="1">
      <alignment vertical="center"/>
    </xf>
    <xf numFmtId="167" fontId="47" fillId="7" borderId="10" xfId="2" applyNumberFormat="1" applyFont="1" applyFill="1" applyBorder="1" applyAlignment="1">
      <alignment vertical="center"/>
    </xf>
    <xf numFmtId="9" fontId="42" fillId="7" borderId="10" xfId="2" applyNumberFormat="1" applyFont="1" applyFill="1" applyBorder="1" applyAlignment="1">
      <alignment horizontal="center" vertical="center"/>
    </xf>
    <xf numFmtId="167" fontId="42" fillId="7" borderId="10" xfId="3" applyNumberFormat="1" applyFont="1" applyFill="1" applyBorder="1" applyAlignment="1">
      <alignment horizontal="right" vertical="center"/>
    </xf>
    <xf numFmtId="0" fontId="42" fillId="7" borderId="10" xfId="2" applyFont="1" applyFill="1" applyBorder="1" applyAlignment="1">
      <alignment horizontal="center" vertical="center"/>
    </xf>
    <xf numFmtId="9" fontId="42" fillId="7" borderId="13" xfId="2" applyNumberFormat="1" applyFont="1" applyFill="1" applyBorder="1" applyAlignment="1">
      <alignment horizontal="center" vertical="center"/>
    </xf>
    <xf numFmtId="167" fontId="42" fillId="7" borderId="10" xfId="2" applyNumberFormat="1" applyFont="1" applyFill="1" applyBorder="1" applyAlignment="1">
      <alignment vertical="center"/>
    </xf>
    <xf numFmtId="9" fontId="42" fillId="7" borderId="0" xfId="2" applyNumberFormat="1" applyFont="1" applyFill="1" applyBorder="1" applyAlignment="1">
      <alignment horizontal="center" vertical="center"/>
    </xf>
    <xf numFmtId="9" fontId="42" fillId="7" borderId="11" xfId="2" applyNumberFormat="1" applyFont="1" applyFill="1" applyBorder="1" applyAlignment="1">
      <alignment horizontal="center" vertical="center"/>
    </xf>
    <xf numFmtId="9" fontId="4" fillId="7" borderId="10" xfId="2" applyNumberFormat="1" applyFont="1" applyFill="1" applyBorder="1" applyAlignment="1">
      <alignment vertical="center"/>
    </xf>
    <xf numFmtId="9" fontId="4" fillId="6" borderId="10" xfId="5" applyNumberFormat="1" applyFont="1" applyFill="1" applyBorder="1" applyAlignment="1">
      <alignment horizontal="right" vertical="center"/>
    </xf>
    <xf numFmtId="0" fontId="4" fillId="6" borderId="10" xfId="5" applyFont="1" applyFill="1" applyBorder="1" applyAlignment="1">
      <alignment horizontal="right" vertical="center"/>
    </xf>
    <xf numFmtId="0" fontId="4" fillId="7" borderId="16" xfId="2" applyFont="1" applyFill="1" applyBorder="1" applyAlignment="1">
      <alignment vertical="center"/>
    </xf>
    <xf numFmtId="173" fontId="10" fillId="7" borderId="16" xfId="2" applyNumberFormat="1" applyFont="1" applyFill="1" applyBorder="1" applyAlignment="1">
      <alignment horizontal="right" vertical="center"/>
    </xf>
    <xf numFmtId="173" fontId="10" fillId="7" borderId="10" xfId="2" applyNumberFormat="1" applyFont="1" applyFill="1" applyBorder="1" applyAlignment="1">
      <alignment horizontal="right" vertical="center"/>
    </xf>
    <xf numFmtId="0" fontId="52" fillId="5" borderId="24" xfId="0" applyFont="1" applyFill="1" applyBorder="1"/>
    <xf numFmtId="0" fontId="2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56" fillId="0" borderId="0" xfId="0" quotePrefix="1" applyFont="1" applyAlignment="1">
      <alignment horizontal="left" vertical="center"/>
    </xf>
    <xf numFmtId="0" fontId="22" fillId="6" borderId="11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166" fontId="22" fillId="6" borderId="10" xfId="0" applyNumberFormat="1" applyFont="1" applyFill="1" applyBorder="1" applyAlignment="1">
      <alignment horizontal="right" vertical="center"/>
    </xf>
    <xf numFmtId="0" fontId="25" fillId="6" borderId="10" xfId="0" quotePrefix="1" applyFont="1" applyFill="1" applyBorder="1" applyAlignment="1">
      <alignment horizontal="left" vertical="center"/>
    </xf>
    <xf numFmtId="9" fontId="22" fillId="6" borderId="10" xfId="5" applyNumberFormat="1" applyFont="1" applyFill="1" applyBorder="1" applyAlignment="1">
      <alignment horizontal="right" vertical="center" wrapText="1"/>
    </xf>
    <xf numFmtId="168" fontId="22" fillId="6" borderId="10" xfId="0" applyNumberFormat="1" applyFont="1" applyFill="1" applyBorder="1" applyAlignment="1">
      <alignment horizontal="right" vertical="center"/>
    </xf>
    <xf numFmtId="2" fontId="22" fillId="6" borderId="10" xfId="0" applyNumberFormat="1" applyFont="1" applyFill="1" applyBorder="1" applyAlignment="1">
      <alignment horizontal="right" vertical="center"/>
    </xf>
    <xf numFmtId="0" fontId="25" fillId="6" borderId="10" xfId="0" applyFont="1" applyFill="1" applyBorder="1" applyAlignment="1">
      <alignment horizontal="left" vertical="center"/>
    </xf>
    <xf numFmtId="1" fontId="22" fillId="6" borderId="10" xfId="0" applyNumberFormat="1" applyFont="1" applyFill="1" applyBorder="1" applyAlignment="1">
      <alignment horizontal="right" vertical="center"/>
    </xf>
    <xf numFmtId="3" fontId="22" fillId="6" borderId="10" xfId="0" applyNumberFormat="1" applyFont="1" applyFill="1" applyBorder="1" applyAlignment="1">
      <alignment horizontal="right" vertical="center"/>
    </xf>
    <xf numFmtId="4" fontId="22" fillId="6" borderId="10" xfId="0" applyNumberFormat="1" applyFont="1" applyFill="1" applyBorder="1" applyAlignment="1">
      <alignment horizontal="right" vertical="center"/>
    </xf>
    <xf numFmtId="9" fontId="22" fillId="6" borderId="11" xfId="5" applyNumberFormat="1" applyFont="1" applyFill="1" applyBorder="1" applyAlignment="1">
      <alignment horizontal="right" vertical="center" wrapText="1"/>
    </xf>
    <xf numFmtId="0" fontId="22" fillId="6" borderId="10" xfId="0" applyFont="1" applyFill="1" applyBorder="1" applyAlignment="1">
      <alignment vertical="center"/>
    </xf>
    <xf numFmtId="3" fontId="22" fillId="6" borderId="10" xfId="3" applyNumberFormat="1" applyFont="1" applyFill="1" applyBorder="1" applyAlignment="1">
      <alignment horizontal="right" vertical="center"/>
    </xf>
    <xf numFmtId="170" fontId="22" fillId="6" borderId="10" xfId="3" applyNumberFormat="1" applyFont="1" applyFill="1" applyBorder="1" applyAlignment="1">
      <alignment horizontal="right" vertical="center" wrapText="1"/>
    </xf>
    <xf numFmtId="166" fontId="22" fillId="6" borderId="10" xfId="0" applyNumberFormat="1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right" vertical="center"/>
    </xf>
    <xf numFmtId="1" fontId="5" fillId="6" borderId="10" xfId="0" applyNumberFormat="1" applyFont="1" applyFill="1" applyBorder="1" applyAlignment="1">
      <alignment horizontal="left" vertical="center" wrapText="1"/>
    </xf>
    <xf numFmtId="10" fontId="4" fillId="6" borderId="10" xfId="0" applyNumberFormat="1" applyFont="1" applyFill="1" applyBorder="1" applyAlignment="1">
      <alignment horizontal="right" vertical="center"/>
    </xf>
    <xf numFmtId="9" fontId="4" fillId="6" borderId="10" xfId="0" applyNumberFormat="1" applyFont="1" applyFill="1" applyBorder="1" applyAlignment="1">
      <alignment horizontal="right" vertical="center"/>
    </xf>
    <xf numFmtId="1" fontId="5" fillId="6" borderId="10" xfId="0" quotePrefix="1" applyNumberFormat="1" applyFont="1" applyFill="1" applyBorder="1" applyAlignment="1">
      <alignment horizontal="left" vertical="center" wrapText="1"/>
    </xf>
    <xf numFmtId="0" fontId="4" fillId="0" borderId="10" xfId="5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67" fontId="10" fillId="7" borderId="10" xfId="2" applyNumberFormat="1" applyFont="1" applyFill="1" applyBorder="1" applyAlignment="1">
      <alignment horizontal="right" vertical="center" wrapText="1"/>
    </xf>
    <xf numFmtId="167" fontId="10" fillId="7" borderId="10" xfId="5" applyNumberFormat="1" applyFont="1" applyFill="1" applyBorder="1" applyAlignment="1">
      <alignment horizontal="right" vertical="center" wrapText="1"/>
    </xf>
    <xf numFmtId="167" fontId="4" fillId="6" borderId="10" xfId="0" applyNumberFormat="1" applyFont="1" applyFill="1" applyBorder="1" applyAlignment="1">
      <alignment horizontal="right" vertical="center" wrapText="1"/>
    </xf>
    <xf numFmtId="1" fontId="4" fillId="6" borderId="10" xfId="0" applyNumberFormat="1" applyFont="1" applyFill="1" applyBorder="1" applyAlignment="1">
      <alignment horizontal="right" vertical="center" wrapText="1"/>
    </xf>
    <xf numFmtId="1" fontId="4" fillId="6" borderId="10" xfId="5" applyNumberFormat="1" applyFont="1" applyFill="1" applyBorder="1" applyAlignment="1">
      <alignment horizontal="right" vertical="center"/>
    </xf>
    <xf numFmtId="9" fontId="4" fillId="6" borderId="10" xfId="4" applyFont="1" applyFill="1" applyBorder="1" applyAlignment="1">
      <alignment horizontal="right" vertical="center"/>
    </xf>
    <xf numFmtId="9" fontId="4" fillId="6" borderId="10" xfId="5" applyNumberFormat="1" applyFont="1" applyFill="1" applyBorder="1" applyAlignment="1">
      <alignment horizontal="right" vertical="center" wrapText="1"/>
    </xf>
    <xf numFmtId="175" fontId="4" fillId="6" borderId="10" xfId="0" applyNumberFormat="1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right" vertical="center" wrapText="1"/>
    </xf>
    <xf numFmtId="3" fontId="4" fillId="6" borderId="10" xfId="0" applyNumberFormat="1" applyFont="1" applyFill="1" applyBorder="1" applyAlignment="1">
      <alignment horizontal="right" vertical="center" wrapText="1"/>
    </xf>
    <xf numFmtId="3" fontId="5" fillId="6" borderId="10" xfId="0" quotePrefix="1" applyNumberFormat="1" applyFont="1" applyFill="1" applyBorder="1" applyAlignment="1">
      <alignment horizontal="left" vertical="center" wrapText="1"/>
    </xf>
    <xf numFmtId="1" fontId="4" fillId="6" borderId="10" xfId="5" applyNumberFormat="1" applyFont="1" applyFill="1" applyBorder="1" applyAlignment="1">
      <alignment horizontal="right" vertical="center" wrapText="1"/>
    </xf>
    <xf numFmtId="175" fontId="4" fillId="6" borderId="10" xfId="3" applyNumberFormat="1" applyFont="1" applyFill="1" applyBorder="1" applyAlignment="1">
      <alignment horizontal="right" vertical="center" wrapText="1"/>
    </xf>
    <xf numFmtId="1" fontId="4" fillId="6" borderId="10" xfId="5" applyNumberFormat="1" applyFont="1" applyFill="1" applyBorder="1" applyAlignment="1">
      <alignment horizontal="left" vertical="center" wrapText="1"/>
    </xf>
    <xf numFmtId="9" fontId="4" fillId="6" borderId="10" xfId="4" applyFont="1" applyFill="1" applyBorder="1" applyAlignment="1">
      <alignment horizontal="right" vertical="center" wrapText="1"/>
    </xf>
    <xf numFmtId="3" fontId="4" fillId="6" borderId="10" xfId="5" applyNumberFormat="1" applyFont="1" applyFill="1" applyBorder="1" applyAlignment="1">
      <alignment horizontal="right" vertical="center"/>
    </xf>
    <xf numFmtId="173" fontId="4" fillId="6" borderId="10" xfId="4" applyNumberFormat="1" applyFont="1" applyFill="1" applyBorder="1" applyAlignment="1">
      <alignment horizontal="right" vertical="center" wrapText="1"/>
    </xf>
    <xf numFmtId="3" fontId="4" fillId="6" borderId="10" xfId="5" applyNumberFormat="1" applyFont="1" applyFill="1" applyBorder="1" applyAlignment="1">
      <alignment horizontal="left" vertical="center"/>
    </xf>
    <xf numFmtId="1" fontId="5" fillId="6" borderId="10" xfId="5" applyNumberFormat="1" applyFont="1" applyFill="1" applyBorder="1" applyAlignment="1">
      <alignment horizontal="left" vertical="center" wrapText="1"/>
    </xf>
    <xf numFmtId="1" fontId="4" fillId="6" borderId="10" xfId="5" applyNumberFormat="1" applyFont="1" applyFill="1" applyBorder="1" applyAlignment="1">
      <alignment horizontal="left" vertical="center"/>
    </xf>
    <xf numFmtId="3" fontId="4" fillId="6" borderId="10" xfId="5" applyNumberFormat="1" applyFont="1" applyFill="1" applyBorder="1" applyAlignment="1">
      <alignment horizontal="right" vertical="center" wrapText="1"/>
    </xf>
    <xf numFmtId="0" fontId="9" fillId="0" borderId="10" xfId="0" applyFont="1" applyBorder="1" applyAlignment="1">
      <alignment vertical="center"/>
    </xf>
    <xf numFmtId="0" fontId="32" fillId="7" borderId="10" xfId="2" applyFont="1" applyFill="1" applyBorder="1" applyAlignment="1">
      <alignment vertical="center"/>
    </xf>
    <xf numFmtId="177" fontId="10" fillId="7" borderId="10" xfId="4" applyNumberFormat="1" applyFont="1" applyFill="1" applyBorder="1" applyAlignment="1">
      <alignment horizontal="right" vertical="center"/>
    </xf>
    <xf numFmtId="0" fontId="32" fillId="7" borderId="10" xfId="0" applyFont="1" applyFill="1" applyBorder="1" applyAlignment="1">
      <alignment vertical="center"/>
    </xf>
    <xf numFmtId="0" fontId="4" fillId="6" borderId="10" xfId="2" applyFont="1" applyFill="1" applyBorder="1" applyAlignment="1">
      <alignment horizontal="right" vertical="center"/>
    </xf>
    <xf numFmtId="167" fontId="9" fillId="6" borderId="10" xfId="3" applyNumberFormat="1" applyFont="1" applyFill="1" applyBorder="1" applyAlignment="1">
      <alignment vertical="center"/>
    </xf>
    <xf numFmtId="9" fontId="10" fillId="6" borderId="10" xfId="2" applyNumberFormat="1" applyFont="1" applyFill="1" applyBorder="1" applyAlignment="1">
      <alignment horizontal="right" vertical="center"/>
    </xf>
    <xf numFmtId="0" fontId="4" fillId="6" borderId="11" xfId="5" applyFont="1" applyFill="1" applyBorder="1" applyAlignment="1">
      <alignment horizontal="right" vertical="center"/>
    </xf>
    <xf numFmtId="0" fontId="9" fillId="0" borderId="11" xfId="5" applyFont="1" applyBorder="1" applyAlignment="1">
      <alignment vertical="center"/>
    </xf>
    <xf numFmtId="0" fontId="3" fillId="0" borderId="10" xfId="5" applyBorder="1" applyAlignment="1">
      <alignment vertical="center"/>
    </xf>
    <xf numFmtId="0" fontId="9" fillId="0" borderId="10" xfId="5" applyFont="1" applyBorder="1" applyAlignment="1">
      <alignment vertical="center"/>
    </xf>
    <xf numFmtId="0" fontId="42" fillId="0" borderId="10" xfId="5" applyFont="1" applyBorder="1" applyAlignment="1">
      <alignment vertical="center"/>
    </xf>
    <xf numFmtId="9" fontId="4" fillId="7" borderId="10" xfId="4" applyFont="1" applyFill="1" applyBorder="1" applyAlignment="1">
      <alignment horizontal="right" vertical="center"/>
    </xf>
    <xf numFmtId="10" fontId="4" fillId="7" borderId="10" xfId="4" applyNumberFormat="1" applyFont="1" applyFill="1" applyBorder="1" applyAlignment="1">
      <alignment horizontal="right" vertical="center"/>
    </xf>
    <xf numFmtId="0" fontId="46" fillId="6" borderId="10" xfId="3" applyNumberFormat="1" applyFont="1" applyFill="1" applyBorder="1" applyAlignment="1">
      <alignment horizontal="right" vertical="center"/>
    </xf>
    <xf numFmtId="167" fontId="33" fillId="6" borderId="10" xfId="3" applyNumberFormat="1" applyFont="1" applyFill="1" applyBorder="1" applyAlignment="1">
      <alignment horizontal="right" vertical="center"/>
    </xf>
    <xf numFmtId="0" fontId="45" fillId="6" borderId="10" xfId="3" applyNumberFormat="1" applyFont="1" applyFill="1" applyBorder="1" applyAlignment="1">
      <alignment horizontal="right" vertical="center"/>
    </xf>
    <xf numFmtId="167" fontId="33" fillId="7" borderId="10" xfId="2" applyNumberFormat="1" applyFont="1" applyFill="1" applyBorder="1" applyAlignment="1">
      <alignment horizontal="right" vertical="center"/>
    </xf>
    <xf numFmtId="1" fontId="33" fillId="7" borderId="10" xfId="0" applyNumberFormat="1" applyFont="1" applyFill="1" applyBorder="1" applyAlignment="1">
      <alignment horizontal="center" vertical="center"/>
    </xf>
    <xf numFmtId="1" fontId="4" fillId="0" borderId="10" xfId="3" applyNumberFormat="1" applyFont="1" applyFill="1" applyBorder="1" applyAlignment="1">
      <alignment horizontal="center" vertical="top"/>
    </xf>
    <xf numFmtId="164" fontId="10" fillId="7" borderId="10" xfId="2" applyNumberFormat="1" applyFont="1" applyFill="1" applyBorder="1" applyAlignment="1">
      <alignment vertical="center"/>
    </xf>
    <xf numFmtId="0" fontId="4" fillId="7" borderId="10" xfId="0" applyFont="1" applyFill="1" applyBorder="1" applyAlignment="1">
      <alignment vertical="center"/>
    </xf>
    <xf numFmtId="9" fontId="4" fillId="0" borderId="0" xfId="0" applyNumberFormat="1" applyFont="1" applyAlignment="1">
      <alignment horizontal="center" vertical="center" wrapText="1"/>
    </xf>
    <xf numFmtId="9" fontId="4" fillId="6" borderId="10" xfId="0" applyNumberFormat="1" applyFont="1" applyFill="1" applyBorder="1" applyAlignment="1">
      <alignment horizontal="center" vertical="center"/>
    </xf>
    <xf numFmtId="9" fontId="4" fillId="6" borderId="10" xfId="1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9" fontId="4" fillId="6" borderId="10" xfId="4" applyFont="1" applyFill="1" applyBorder="1" applyAlignment="1">
      <alignment horizontal="center" vertical="center"/>
    </xf>
    <xf numFmtId="0" fontId="4" fillId="6" borderId="10" xfId="5" applyFont="1" applyFill="1" applyBorder="1" applyAlignment="1">
      <alignment horizontal="center" vertical="center"/>
    </xf>
    <xf numFmtId="174" fontId="4" fillId="6" borderId="10" xfId="0" applyNumberFormat="1" applyFont="1" applyFill="1" applyBorder="1" applyAlignment="1">
      <alignment horizontal="right" vertical="center"/>
    </xf>
    <xf numFmtId="166" fontId="4" fillId="6" borderId="10" xfId="0" applyNumberFormat="1" applyFont="1" applyFill="1" applyBorder="1" applyAlignment="1">
      <alignment vertical="center"/>
    </xf>
    <xf numFmtId="1" fontId="4" fillId="6" borderId="10" xfId="0" applyNumberFormat="1" applyFont="1" applyFill="1" applyBorder="1" applyAlignment="1">
      <alignment vertical="center"/>
    </xf>
    <xf numFmtId="2" fontId="4" fillId="6" borderId="10" xfId="0" applyNumberFormat="1" applyFont="1" applyFill="1" applyBorder="1" applyAlignment="1">
      <alignment vertical="center"/>
    </xf>
    <xf numFmtId="0" fontId="34" fillId="0" borderId="0" xfId="11" applyFill="1" applyAlignment="1">
      <alignment vertical="center"/>
    </xf>
    <xf numFmtId="0" fontId="29" fillId="0" borderId="0" xfId="11" applyFont="1" applyAlignment="1">
      <alignment vertical="center"/>
    </xf>
    <xf numFmtId="0" fontId="34" fillId="0" borderId="0" xfId="11" applyAlignment="1">
      <alignment vertical="center"/>
    </xf>
    <xf numFmtId="0" fontId="10" fillId="0" borderId="0" xfId="0" applyFont="1" applyAlignment="1">
      <alignment horizontal="left" vertical="top"/>
    </xf>
    <xf numFmtId="0" fontId="11" fillId="5" borderId="25" xfId="1" applyFill="1" applyBorder="1" applyAlignment="1">
      <alignment vertical="center"/>
    </xf>
    <xf numFmtId="0" fontId="10" fillId="0" borderId="13" xfId="5" applyFont="1" applyBorder="1" applyAlignment="1">
      <alignment horizontal="left" vertical="top" wrapText="1"/>
    </xf>
    <xf numFmtId="0" fontId="10" fillId="0" borderId="13" xfId="0" applyFont="1" applyBorder="1" applyAlignment="1">
      <alignment horizontal="left" vertical="top" wrapText="1"/>
    </xf>
    <xf numFmtId="166" fontId="22" fillId="6" borderId="11" xfId="0" applyNumberFormat="1" applyFont="1" applyFill="1" applyBorder="1" applyAlignment="1">
      <alignment horizontal="right" vertical="center"/>
    </xf>
    <xf numFmtId="0" fontId="25" fillId="6" borderId="11" xfId="0" quotePrefix="1" applyFont="1" applyFill="1" applyBorder="1" applyAlignment="1">
      <alignment horizontal="left" vertical="center"/>
    </xf>
    <xf numFmtId="167" fontId="33" fillId="6" borderId="10" xfId="2" applyNumberFormat="1" applyFont="1" applyFill="1" applyBorder="1" applyAlignment="1">
      <alignment vertical="center"/>
    </xf>
    <xf numFmtId="9" fontId="32" fillId="6" borderId="10" xfId="4" quotePrefix="1" applyFont="1" applyFill="1" applyBorder="1" applyAlignment="1">
      <alignment horizontal="center" vertical="center"/>
    </xf>
    <xf numFmtId="167" fontId="32" fillId="6" borderId="10" xfId="3" applyNumberFormat="1" applyFont="1" applyFill="1" applyBorder="1" applyAlignment="1">
      <alignment horizontal="right" vertical="center"/>
    </xf>
    <xf numFmtId="0" fontId="32" fillId="0" borderId="10" xfId="2" applyFont="1" applyFill="1" applyBorder="1" applyAlignment="1">
      <alignment horizontal="center" vertical="center"/>
    </xf>
    <xf numFmtId="0" fontId="32" fillId="6" borderId="10" xfId="2" applyFont="1" applyFill="1" applyBorder="1" applyAlignment="1">
      <alignment horizontal="center" vertical="center"/>
    </xf>
    <xf numFmtId="9" fontId="32" fillId="6" borderId="0" xfId="4" quotePrefix="1" applyFont="1" applyFill="1" applyBorder="1" applyAlignment="1">
      <alignment horizontal="center" vertical="center"/>
    </xf>
    <xf numFmtId="9" fontId="32" fillId="6" borderId="25" xfId="4" quotePrefix="1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right" vertical="center" wrapText="1"/>
    </xf>
    <xf numFmtId="0" fontId="55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 wrapText="1"/>
    </xf>
    <xf numFmtId="9" fontId="1" fillId="6" borderId="10" xfId="0" quotePrefix="1" applyNumberFormat="1" applyFont="1" applyFill="1" applyBorder="1" applyAlignment="1">
      <alignment horizontal="right" vertical="center"/>
    </xf>
    <xf numFmtId="1" fontId="1" fillId="6" borderId="10" xfId="0" applyNumberFormat="1" applyFont="1" applyFill="1" applyBorder="1" applyAlignment="1">
      <alignment horizontal="right" vertical="center"/>
    </xf>
    <xf numFmtId="0" fontId="1" fillId="6" borderId="10" xfId="0" applyFont="1" applyFill="1" applyBorder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2" fontId="1" fillId="6" borderId="10" xfId="0" applyNumberFormat="1" applyFont="1" applyFill="1" applyBorder="1" applyAlignment="1">
      <alignment horizontal="right" vertical="center"/>
    </xf>
    <xf numFmtId="172" fontId="1" fillId="6" borderId="10" xfId="3" applyNumberFormat="1" applyFont="1" applyFill="1" applyBorder="1" applyAlignment="1">
      <alignment horizontal="right" vertical="center"/>
    </xf>
    <xf numFmtId="175" fontId="1" fillId="6" borderId="10" xfId="3" applyNumberFormat="1" applyFont="1" applyFill="1" applyBorder="1" applyAlignment="1">
      <alignment horizontal="right" vertical="center"/>
    </xf>
    <xf numFmtId="172" fontId="1" fillId="0" borderId="0" xfId="3" applyNumberFormat="1" applyFont="1" applyFill="1" applyBorder="1" applyAlignment="1">
      <alignment horizontal="right" vertical="center"/>
    </xf>
    <xf numFmtId="9" fontId="1" fillId="6" borderId="10" xfId="4" applyFont="1" applyFill="1" applyBorder="1" applyAlignment="1">
      <alignment horizontal="right" vertical="center"/>
    </xf>
    <xf numFmtId="9" fontId="1" fillId="0" borderId="0" xfId="4" applyFont="1" applyFill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9" fontId="1" fillId="6" borderId="10" xfId="0" applyNumberFormat="1" applyFont="1" applyFill="1" applyBorder="1" applyAlignment="1">
      <alignment horizontal="left" vertical="center"/>
    </xf>
    <xf numFmtId="9" fontId="1" fillId="6" borderId="10" xfId="0" applyNumberFormat="1" applyFont="1" applyFill="1" applyBorder="1" applyAlignment="1">
      <alignment horizontal="right" vertical="center"/>
    </xf>
    <xf numFmtId="9" fontId="1" fillId="0" borderId="0" xfId="0" applyNumberFormat="1" applyFont="1" applyAlignment="1">
      <alignment horizontal="right" vertical="center"/>
    </xf>
    <xf numFmtId="0" fontId="1" fillId="0" borderId="11" xfId="0" applyFont="1" applyBorder="1" applyAlignment="1">
      <alignment vertical="top"/>
    </xf>
    <xf numFmtId="172" fontId="1" fillId="6" borderId="10" xfId="0" applyNumberFormat="1" applyFont="1" applyFill="1" applyBorder="1" applyAlignment="1">
      <alignment horizontal="left" vertical="center"/>
    </xf>
    <xf numFmtId="172" fontId="1" fillId="6" borderId="10" xfId="0" applyNumberFormat="1" applyFont="1" applyFill="1" applyBorder="1" applyAlignment="1">
      <alignment horizontal="right" vertical="center"/>
    </xf>
    <xf numFmtId="172" fontId="1" fillId="0" borderId="0" xfId="0" applyNumberFormat="1" applyFont="1" applyAlignment="1">
      <alignment horizontal="right" vertical="center"/>
    </xf>
    <xf numFmtId="10" fontId="1" fillId="6" borderId="10" xfId="0" applyNumberFormat="1" applyFont="1" applyFill="1" applyBorder="1" applyAlignment="1">
      <alignment horizontal="right" vertical="center"/>
    </xf>
    <xf numFmtId="10" fontId="1" fillId="0" borderId="0" xfId="0" applyNumberFormat="1" applyFont="1" applyAlignment="1">
      <alignment horizontal="right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3" fontId="1" fillId="6" borderId="10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6" borderId="10" xfId="0" applyFont="1" applyFill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9" fontId="1" fillId="0" borderId="0" xfId="4" applyFont="1"/>
    <xf numFmtId="9" fontId="1" fillId="0" borderId="0" xfId="4" applyFont="1" applyFill="1" applyAlignment="1">
      <alignment vertical="center"/>
    </xf>
    <xf numFmtId="0" fontId="1" fillId="0" borderId="0" xfId="0" applyFont="1" applyAlignment="1">
      <alignment vertical="center" wrapText="1"/>
    </xf>
    <xf numFmtId="9" fontId="1" fillId="0" borderId="0" xfId="4" applyFont="1" applyFill="1"/>
    <xf numFmtId="3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10" xfId="6" applyFont="1" applyBorder="1" applyAlignment="1">
      <alignment vertical="center"/>
    </xf>
    <xf numFmtId="167" fontId="1" fillId="6" borderId="10" xfId="7" applyNumberFormat="1" applyFont="1" applyFill="1" applyBorder="1" applyAlignment="1">
      <alignment vertical="center"/>
    </xf>
    <xf numFmtId="0" fontId="1" fillId="6" borderId="10" xfId="6" applyFont="1" applyFill="1" applyBorder="1" applyAlignment="1">
      <alignment horizontal="center" vertical="center"/>
    </xf>
    <xf numFmtId="167" fontId="1" fillId="6" borderId="10" xfId="3" applyNumberFormat="1" applyFont="1" applyFill="1" applyBorder="1" applyAlignment="1">
      <alignment horizontal="right" vertical="center"/>
    </xf>
    <xf numFmtId="0" fontId="1" fillId="0" borderId="10" xfId="6" applyFont="1" applyBorder="1" applyAlignment="1">
      <alignment horizontal="center" vertical="center"/>
    </xf>
    <xf numFmtId="167" fontId="1" fillId="6" borderId="10" xfId="6" applyNumberFormat="1" applyFont="1" applyFill="1" applyBorder="1" applyAlignment="1">
      <alignment horizontal="center" vertical="center"/>
    </xf>
    <xf numFmtId="0" fontId="1" fillId="0" borderId="0" xfId="6" applyFont="1" applyAlignment="1">
      <alignment horizontal="center" vertical="center"/>
    </xf>
    <xf numFmtId="0" fontId="1" fillId="7" borderId="10" xfId="2" applyFont="1" applyFill="1" applyBorder="1" applyAlignment="1">
      <alignment vertical="center"/>
    </xf>
    <xf numFmtId="167" fontId="1" fillId="7" borderId="10" xfId="2" applyNumberFormat="1" applyFont="1" applyFill="1" applyBorder="1" applyAlignment="1">
      <alignment vertical="center"/>
    </xf>
    <xf numFmtId="9" fontId="1" fillId="7" borderId="10" xfId="2" applyNumberFormat="1" applyFont="1" applyFill="1" applyBorder="1" applyAlignment="1">
      <alignment horizontal="center" vertical="center"/>
    </xf>
    <xf numFmtId="167" fontId="1" fillId="7" borderId="10" xfId="3" applyNumberFormat="1" applyFont="1" applyFill="1" applyBorder="1" applyAlignment="1">
      <alignment horizontal="right" vertical="center"/>
    </xf>
    <xf numFmtId="0" fontId="1" fillId="7" borderId="10" xfId="2" applyFont="1" applyFill="1" applyBorder="1" applyAlignment="1">
      <alignment horizontal="center" vertical="center"/>
    </xf>
    <xf numFmtId="167" fontId="1" fillId="7" borderId="10" xfId="2" applyNumberFormat="1" applyFont="1" applyFill="1" applyBorder="1" applyAlignment="1">
      <alignment horizontal="center" vertical="center"/>
    </xf>
    <xf numFmtId="9" fontId="1" fillId="0" borderId="0" xfId="2" applyNumberFormat="1" applyFont="1" applyFill="1" applyBorder="1" applyAlignment="1">
      <alignment horizontal="center" vertical="center"/>
    </xf>
    <xf numFmtId="9" fontId="1" fillId="6" borderId="10" xfId="8" applyFont="1" applyFill="1" applyBorder="1" applyAlignment="1">
      <alignment horizontal="center" vertical="center"/>
    </xf>
    <xf numFmtId="9" fontId="1" fillId="0" borderId="0" xfId="8" applyFont="1" applyFill="1" applyBorder="1" applyAlignment="1">
      <alignment horizontal="center" vertical="center"/>
    </xf>
    <xf numFmtId="9" fontId="1" fillId="7" borderId="13" xfId="2" applyNumberFormat="1" applyFont="1" applyFill="1" applyBorder="1" applyAlignment="1">
      <alignment horizontal="center" vertical="center"/>
    </xf>
    <xf numFmtId="9" fontId="1" fillId="7" borderId="0" xfId="2" applyNumberFormat="1" applyFont="1" applyFill="1" applyBorder="1" applyAlignment="1">
      <alignment horizontal="center" vertical="center"/>
    </xf>
    <xf numFmtId="9" fontId="1" fillId="7" borderId="11" xfId="2" applyNumberFormat="1" applyFont="1" applyFill="1" applyBorder="1" applyAlignment="1">
      <alignment horizontal="center" vertical="center"/>
    </xf>
    <xf numFmtId="9" fontId="1" fillId="6" borderId="10" xfId="8" quotePrefix="1" applyFont="1" applyFill="1" applyBorder="1" applyAlignment="1">
      <alignment horizontal="center" vertical="center"/>
    </xf>
    <xf numFmtId="9" fontId="1" fillId="6" borderId="13" xfId="8" quotePrefix="1" applyFont="1" applyFill="1" applyBorder="1" applyAlignment="1">
      <alignment horizontal="center" vertical="center"/>
    </xf>
    <xf numFmtId="9" fontId="1" fillId="0" borderId="0" xfId="8" quotePrefix="1" applyFont="1" applyFill="1" applyBorder="1" applyAlignment="1">
      <alignment horizontal="center" vertical="center"/>
    </xf>
    <xf numFmtId="9" fontId="1" fillId="6" borderId="0" xfId="8" quotePrefix="1" applyFont="1" applyFill="1" applyBorder="1" applyAlignment="1">
      <alignment horizontal="center" vertical="center"/>
    </xf>
    <xf numFmtId="9" fontId="1" fillId="6" borderId="11" xfId="8" quotePrefix="1" applyFont="1" applyFill="1" applyBorder="1" applyAlignment="1">
      <alignment horizontal="center" vertical="center"/>
    </xf>
    <xf numFmtId="0" fontId="1" fillId="5" borderId="8" xfId="0" applyFont="1" applyFill="1" applyBorder="1" applyAlignment="1">
      <alignment vertical="top"/>
    </xf>
    <xf numFmtId="167" fontId="1" fillId="6" borderId="10" xfId="3" applyNumberFormat="1" applyFont="1" applyFill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2" applyFont="1" applyFill="1" applyBorder="1" applyAlignment="1">
      <alignment vertical="center"/>
    </xf>
    <xf numFmtId="10" fontId="1" fillId="0" borderId="0" xfId="4" applyNumberFormat="1" applyFont="1"/>
    <xf numFmtId="176" fontId="1" fillId="0" borderId="0" xfId="4" applyNumberFormat="1" applyFont="1"/>
    <xf numFmtId="0" fontId="1" fillId="5" borderId="12" xfId="0" applyFont="1" applyFill="1" applyBorder="1"/>
    <xf numFmtId="0" fontId="1" fillId="6" borderId="11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168" fontId="1" fillId="0" borderId="0" xfId="0" applyNumberFormat="1" applyFont="1" applyAlignment="1">
      <alignment vertical="center"/>
    </xf>
    <xf numFmtId="0" fontId="1" fillId="7" borderId="10" xfId="0" applyFont="1" applyFill="1" applyBorder="1" applyAlignment="1">
      <alignment vertical="center"/>
    </xf>
    <xf numFmtId="0" fontId="1" fillId="0" borderId="0" xfId="0" applyFont="1" applyAlignment="1">
      <alignment horizontal="left"/>
    </xf>
    <xf numFmtId="0" fontId="1" fillId="4" borderId="0" xfId="0" applyFont="1" applyFill="1"/>
    <xf numFmtId="0" fontId="1" fillId="0" borderId="10" xfId="0" applyFont="1" applyBorder="1" applyAlignment="1">
      <alignment horizontal="center" vertical="top"/>
    </xf>
    <xf numFmtId="0" fontId="1" fillId="5" borderId="5" xfId="0" applyFont="1" applyFill="1" applyBorder="1"/>
    <xf numFmtId="0" fontId="1" fillId="0" borderId="10" xfId="5" applyFont="1" applyBorder="1" applyAlignment="1">
      <alignment vertical="center"/>
    </xf>
    <xf numFmtId="178" fontId="1" fillId="0" borderId="0" xfId="0" applyNumberFormat="1" applyFont="1"/>
    <xf numFmtId="0" fontId="1" fillId="6" borderId="10" xfId="0" applyFont="1" applyFill="1" applyBorder="1"/>
    <xf numFmtId="0" fontId="1" fillId="7" borderId="10" xfId="0" applyFont="1" applyFill="1" applyBorder="1"/>
    <xf numFmtId="176" fontId="1" fillId="0" borderId="0" xfId="0" applyNumberFormat="1" applyFont="1" applyAlignment="1">
      <alignment vertical="center"/>
    </xf>
    <xf numFmtId="174" fontId="1" fillId="0" borderId="0" xfId="0" applyNumberFormat="1" applyFont="1" applyAlignment="1">
      <alignment vertical="center"/>
    </xf>
    <xf numFmtId="0" fontId="1" fillId="0" borderId="27" xfId="0" applyFont="1" applyBorder="1" applyAlignment="1">
      <alignment vertical="center"/>
    </xf>
    <xf numFmtId="3" fontId="1" fillId="6" borderId="28" xfId="0" applyNumberFormat="1" applyFont="1" applyFill="1" applyBorder="1" applyAlignment="1">
      <alignment vertical="center"/>
    </xf>
    <xf numFmtId="3" fontId="1" fillId="6" borderId="27" xfId="0" applyNumberFormat="1" applyFont="1" applyFill="1" applyBorder="1" applyAlignment="1">
      <alignment vertical="center"/>
    </xf>
    <xf numFmtId="3" fontId="1" fillId="6" borderId="26" xfId="0" applyNumberFormat="1" applyFont="1" applyFill="1" applyBorder="1" applyAlignment="1">
      <alignment vertical="center"/>
    </xf>
    <xf numFmtId="3" fontId="1" fillId="6" borderId="25" xfId="0" applyNumberFormat="1" applyFont="1" applyFill="1" applyBorder="1" applyAlignment="1">
      <alignment vertical="center"/>
    </xf>
    <xf numFmtId="0" fontId="1" fillId="6" borderId="28" xfId="0" applyFont="1" applyFill="1" applyBorder="1" applyAlignment="1">
      <alignment vertical="center"/>
    </xf>
    <xf numFmtId="0" fontId="1" fillId="6" borderId="27" xfId="0" applyFont="1" applyFill="1" applyBorder="1" applyAlignment="1">
      <alignment vertical="center"/>
    </xf>
    <xf numFmtId="0" fontId="1" fillId="6" borderId="26" xfId="0" applyFont="1" applyFill="1" applyBorder="1" applyAlignment="1">
      <alignment vertical="center"/>
    </xf>
    <xf numFmtId="0" fontId="1" fillId="6" borderId="27" xfId="0" applyFont="1" applyFill="1" applyBorder="1" applyAlignment="1">
      <alignment horizontal="right" vertical="center"/>
    </xf>
    <xf numFmtId="0" fontId="1" fillId="6" borderId="26" xfId="0" applyFont="1" applyFill="1" applyBorder="1" applyAlignment="1">
      <alignment horizontal="right" vertical="center"/>
    </xf>
    <xf numFmtId="0" fontId="1" fillId="0" borderId="11" xfId="0" applyFont="1" applyBorder="1" applyAlignment="1">
      <alignment vertical="center"/>
    </xf>
    <xf numFmtId="0" fontId="1" fillId="6" borderId="23" xfId="0" applyFont="1" applyFill="1" applyBorder="1" applyAlignment="1">
      <alignment vertical="center"/>
    </xf>
    <xf numFmtId="0" fontId="1" fillId="6" borderId="11" xfId="0" applyFont="1" applyFill="1" applyBorder="1" applyAlignment="1">
      <alignment horizontal="right" vertical="center"/>
    </xf>
    <xf numFmtId="0" fontId="1" fillId="6" borderId="22" xfId="0" applyFont="1" applyFill="1" applyBorder="1" applyAlignment="1">
      <alignment horizontal="right" vertical="center"/>
    </xf>
    <xf numFmtId="0" fontId="1" fillId="6" borderId="17" xfId="0" applyFont="1" applyFill="1" applyBorder="1" applyAlignment="1">
      <alignment vertical="center"/>
    </xf>
    <xf numFmtId="0" fontId="1" fillId="6" borderId="21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6" borderId="22" xfId="0" applyFont="1" applyFill="1" applyBorder="1" applyAlignment="1">
      <alignment vertical="center"/>
    </xf>
    <xf numFmtId="0" fontId="1" fillId="6" borderId="25" xfId="0" applyFont="1" applyFill="1" applyBorder="1" applyAlignment="1">
      <alignment vertical="center"/>
    </xf>
    <xf numFmtId="0" fontId="1" fillId="6" borderId="18" xfId="0" applyFont="1" applyFill="1" applyBorder="1" applyAlignment="1">
      <alignment vertical="center"/>
    </xf>
    <xf numFmtId="2" fontId="1" fillId="6" borderId="17" xfId="0" applyNumberFormat="1" applyFont="1" applyFill="1" applyBorder="1" applyAlignment="1">
      <alignment vertical="center"/>
    </xf>
    <xf numFmtId="2" fontId="1" fillId="6" borderId="10" xfId="0" applyNumberFormat="1" applyFont="1" applyFill="1" applyBorder="1" applyAlignment="1">
      <alignment vertical="center"/>
    </xf>
    <xf numFmtId="0" fontId="1" fillId="6" borderId="29" xfId="0" applyFont="1" applyFill="1" applyBorder="1" applyAlignment="1">
      <alignment vertical="center"/>
    </xf>
    <xf numFmtId="2" fontId="1" fillId="6" borderId="19" xfId="0" applyNumberFormat="1" applyFont="1" applyFill="1" applyBorder="1" applyAlignment="1">
      <alignment vertical="center"/>
    </xf>
    <xf numFmtId="0" fontId="1" fillId="6" borderId="20" xfId="0" applyFont="1" applyFill="1" applyBorder="1" applyAlignment="1">
      <alignment vertical="center"/>
    </xf>
    <xf numFmtId="0" fontId="40" fillId="0" borderId="0" xfId="0" applyFont="1" applyAlignment="1">
      <alignment horizontal="left" wrapText="1"/>
    </xf>
    <xf numFmtId="0" fontId="11" fillId="5" borderId="15" xfId="1" applyFill="1" applyBorder="1" applyAlignment="1">
      <alignment horizontal="center" vertical="center" wrapText="1"/>
    </xf>
    <xf numFmtId="0" fontId="11" fillId="5" borderId="14" xfId="1" applyFill="1" applyBorder="1" applyAlignment="1">
      <alignment horizontal="center" vertical="center" wrapText="1"/>
    </xf>
    <xf numFmtId="0" fontId="11" fillId="5" borderId="11" xfId="1" applyFill="1" applyBorder="1" applyAlignment="1">
      <alignment horizontal="center" vertical="center" wrapText="1"/>
    </xf>
    <xf numFmtId="0" fontId="11" fillId="5" borderId="0" xfId="1" applyFill="1" applyBorder="1" applyAlignment="1">
      <alignment horizontal="center" vertical="center" wrapText="1"/>
    </xf>
    <xf numFmtId="0" fontId="32" fillId="6" borderId="13" xfId="2" applyNumberFormat="1" applyFont="1" applyFill="1" applyBorder="1" applyAlignment="1">
      <alignment horizontal="center" vertical="center"/>
    </xf>
    <xf numFmtId="0" fontId="32" fillId="6" borderId="0" xfId="2" applyNumberFormat="1" applyFont="1" applyFill="1" applyBorder="1" applyAlignment="1">
      <alignment horizontal="center" vertical="center"/>
    </xf>
    <xf numFmtId="0" fontId="32" fillId="6" borderId="11" xfId="2" applyNumberFormat="1" applyFont="1" applyFill="1" applyBorder="1" applyAlignment="1">
      <alignment horizontal="center" vertical="center"/>
    </xf>
    <xf numFmtId="9" fontId="32" fillId="6" borderId="13" xfId="4" quotePrefix="1" applyFont="1" applyFill="1" applyBorder="1" applyAlignment="1">
      <alignment horizontal="center" vertical="center"/>
    </xf>
    <xf numFmtId="9" fontId="32" fillId="6" borderId="0" xfId="4" quotePrefix="1" applyFont="1" applyFill="1" applyBorder="1" applyAlignment="1">
      <alignment horizontal="center" vertical="center"/>
    </xf>
    <xf numFmtId="9" fontId="32" fillId="6" borderId="25" xfId="4" quotePrefix="1" applyFont="1" applyFill="1" applyBorder="1" applyAlignment="1">
      <alignment horizontal="center" vertical="center"/>
    </xf>
    <xf numFmtId="0" fontId="42" fillId="7" borderId="10" xfId="2" applyFont="1" applyFill="1" applyBorder="1" applyAlignment="1">
      <alignment horizontal="center" vertical="center"/>
    </xf>
    <xf numFmtId="167" fontId="1" fillId="7" borderId="10" xfId="2" applyNumberFormat="1" applyFont="1" applyFill="1" applyBorder="1" applyAlignment="1">
      <alignment horizontal="center" vertical="center"/>
    </xf>
    <xf numFmtId="3" fontId="1" fillId="6" borderId="10" xfId="6" applyNumberFormat="1" applyFont="1" applyFill="1" applyBorder="1" applyAlignment="1">
      <alignment horizontal="center" vertical="center"/>
    </xf>
    <xf numFmtId="0" fontId="1" fillId="6" borderId="10" xfId="6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32" fillId="0" borderId="10" xfId="0" applyFont="1" applyBorder="1" applyAlignment="1">
      <alignment horizontal="left" vertical="top"/>
    </xf>
    <xf numFmtId="0" fontId="32" fillId="0" borderId="10" xfId="5" applyFont="1" applyBorder="1" applyAlignment="1">
      <alignment horizontal="left" vertical="top"/>
    </xf>
    <xf numFmtId="0" fontId="11" fillId="5" borderId="5" xfId="1" applyFill="1" applyBorder="1" applyAlignment="1">
      <alignment horizontal="center" vertical="center"/>
    </xf>
    <xf numFmtId="0" fontId="11" fillId="5" borderId="12" xfId="1" applyFill="1" applyBorder="1" applyAlignment="1">
      <alignment horizontal="center" vertical="center"/>
    </xf>
    <xf numFmtId="2" fontId="1" fillId="6" borderId="10" xfId="0" applyNumberFormat="1" applyFont="1" applyFill="1" applyBorder="1" applyAlignment="1">
      <alignment vertical="center"/>
    </xf>
    <xf numFmtId="2" fontId="1" fillId="6" borderId="20" xfId="0" applyNumberFormat="1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6" borderId="20" xfId="0" applyFont="1" applyFill="1" applyBorder="1" applyAlignment="1">
      <alignment vertical="center"/>
    </xf>
  </cellXfs>
  <cellStyles count="13">
    <cellStyle name="Comma" xfId="3" builtinId="3"/>
    <cellStyle name="Comma 3" xfId="9" xr:uid="{3418D4DE-2C8D-4245-AF8B-105650AAD230}"/>
    <cellStyle name="Comma 3 3" xfId="7" xr:uid="{CB6C990C-5A9D-4568-AE21-3FA7F7F0EA31}"/>
    <cellStyle name="Comma 4 3" xfId="12" xr:uid="{C559F0AD-A5F8-4EBF-A1B9-3E3C11782D8E}"/>
    <cellStyle name="Hyperlink" xfId="11" builtinId="8" customBuiltin="1"/>
    <cellStyle name="Normal" xfId="0" builtinId="0"/>
    <cellStyle name="Normal 2 2" xfId="5" xr:uid="{89E7FF44-D0AC-4529-8D9E-2E5A7B6180F2}"/>
    <cellStyle name="Normal 3" xfId="6" xr:uid="{D29AC03D-60D6-4E58-B12A-D341361DA582}"/>
    <cellStyle name="Percent" xfId="4" builtinId="5"/>
    <cellStyle name="Percent 2" xfId="10" xr:uid="{18DF6D44-AAC4-476F-B486-EE78F194041A}"/>
    <cellStyle name="Percent 4" xfId="8" xr:uid="{DA0A37B4-A5B0-4D44-BBEC-5C9F32E6698E}"/>
    <cellStyle name="Table Header" xfId="1" xr:uid="{2224C529-0782-43CB-A7BB-AD046AB47339}"/>
    <cellStyle name="Total Row" xfId="2" xr:uid="{8767A421-3363-4E34-8FBE-A5B17C897657}"/>
  </cellStyles>
  <dxfs count="0"/>
  <tableStyles count="0" defaultTableStyle="TableStyleMedium2" defaultPivotStyle="PivotStyleLight16"/>
  <colors>
    <mruColors>
      <color rgb="FFFF7C80"/>
      <color rgb="FFFFFFCC"/>
      <color rgb="FF000000"/>
      <color rgb="FFCDD3D7"/>
      <color rgb="FFEAF0F2"/>
      <color rgb="FF114E5E"/>
      <color rgb="FFF709E0"/>
      <color rgb="FF96C0CB"/>
      <color rgb="FFF399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11906</xdr:colOff>
      <xdr:row>0</xdr:row>
      <xdr:rowOff>0</xdr:rowOff>
    </xdr:from>
    <xdr:to>
      <xdr:col>23</xdr:col>
      <xdr:colOff>0</xdr:colOff>
      <xdr:row>57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140F1-97C0-4BD0-B13D-71D08483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06" y="0"/>
          <a:ext cx="15207312" cy="10693743"/>
        </a:xfrm>
        <a:prstGeom prst="rect">
          <a:avLst/>
        </a:prstGeom>
      </xdr:spPr>
    </xdr:pic>
    <xdr:clientData/>
  </xdr:twoCellAnchor>
  <xdr:twoCellAnchor>
    <xdr:from>
      <xdr:col>11</xdr:col>
      <xdr:colOff>640551</xdr:colOff>
      <xdr:row>24</xdr:row>
      <xdr:rowOff>23828</xdr:rowOff>
    </xdr:from>
    <xdr:to>
      <xdr:col>17</xdr:col>
      <xdr:colOff>457198</xdr:colOff>
      <xdr:row>46</xdr:row>
      <xdr:rowOff>19049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A7B4641-FBED-4B3F-8A20-54A52B3029DE}"/>
            </a:ext>
          </a:extLst>
        </xdr:cNvPr>
        <xdr:cNvSpPr txBox="1"/>
      </xdr:nvSpPr>
      <xdr:spPr>
        <a:xfrm>
          <a:off x="8149426" y="4595828"/>
          <a:ext cx="3912397" cy="41862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r>
            <a:rPr lang="en-GB" sz="5000" b="0">
              <a:solidFill>
                <a:schemeClr val="tx1"/>
              </a:solidFill>
              <a:latin typeface="Rockwell" panose="02060603020205020403" pitchFamily="18" charset="0"/>
            </a:rPr>
            <a:t>Data Report</a:t>
          </a:r>
          <a:r>
            <a:rPr lang="en-GB" sz="5000" b="0" baseline="0">
              <a:solidFill>
                <a:schemeClr val="tx1"/>
              </a:solidFill>
              <a:latin typeface="Rockwell" panose="02060603020205020403" pitchFamily="18" charset="0"/>
            </a:rPr>
            <a:t> </a:t>
          </a:r>
          <a:endParaRPr lang="en-GB" sz="5000" b="0">
            <a:solidFill>
              <a:schemeClr val="tx1"/>
            </a:solidFill>
            <a:latin typeface="Rockwell" panose="02060603020205020403" pitchFamily="18" charset="0"/>
          </a:endParaRPr>
        </a:p>
        <a:p>
          <a:pPr algn="l"/>
          <a:r>
            <a:rPr lang="en-GB" sz="5000">
              <a:solidFill>
                <a:schemeClr val="tx1"/>
              </a:solidFill>
              <a:latin typeface="Rockwell" panose="02060603020205020403" pitchFamily="18" charset="0"/>
            </a:rPr>
            <a:t>2024</a:t>
          </a:r>
        </a:p>
        <a:p>
          <a:pPr algn="l"/>
          <a:endParaRPr lang="en-GB" sz="1800" b="1">
            <a:solidFill>
              <a:schemeClr val="tx1"/>
            </a:solidFill>
            <a:latin typeface="Proxima Nova" panose="02000506030000020004" pitchFamily="2" charset="0"/>
          </a:endParaRPr>
        </a:p>
        <a:p>
          <a:pPr algn="l"/>
          <a:r>
            <a:rPr lang="en-GB" sz="1800" b="1">
              <a:solidFill>
                <a:schemeClr val="tx1"/>
              </a:solidFill>
              <a:latin typeface="+mn-lt"/>
            </a:rPr>
            <a:t>Derwent</a:t>
          </a:r>
          <a:r>
            <a:rPr lang="en-GB" sz="1800" b="1" baseline="0">
              <a:solidFill>
                <a:schemeClr val="tx1"/>
              </a:solidFill>
              <a:latin typeface="+mn-lt"/>
            </a:rPr>
            <a:t> London plc</a:t>
          </a:r>
          <a:endParaRPr lang="en-GB" sz="1800" b="1">
            <a:solidFill>
              <a:schemeClr val="tx1"/>
            </a:solidFill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Derwent 2024">
      <a:dk1>
        <a:srgbClr val="000000"/>
      </a:dk1>
      <a:lt1>
        <a:sysClr val="window" lastClr="FFFFFF"/>
      </a:lt1>
      <a:dk2>
        <a:srgbClr val="242021"/>
      </a:dk2>
      <a:lt2>
        <a:srgbClr val="FFFFFF"/>
      </a:lt2>
      <a:accent1>
        <a:srgbClr val="748B74"/>
      </a:accent1>
      <a:accent2>
        <a:srgbClr val="F1F3F0"/>
      </a:accent2>
      <a:accent3>
        <a:srgbClr val="FDEEDB"/>
      </a:accent3>
      <a:accent4>
        <a:srgbClr val="CDD3D7"/>
      </a:accent4>
      <a:accent5>
        <a:srgbClr val="EAF0F2"/>
      </a:accent5>
      <a:accent6>
        <a:srgbClr val="FEEFDF"/>
      </a:accent6>
      <a:hlink>
        <a:srgbClr val="3C3C3B"/>
      </a:hlink>
      <a:folHlink>
        <a:srgbClr val="3C3C3B"/>
      </a:folHlink>
    </a:clrScheme>
    <a:fontScheme name="Derwent">
      <a:majorFont>
        <a:latin typeface="Rockwell"/>
        <a:ea typeface=""/>
        <a:cs typeface=""/>
      </a:majorFont>
      <a:minorFont>
        <a:latin typeface="Tenorit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A00D-23B3-44AE-8C19-468098F38431}">
  <sheetPr codeName="Sheet3">
    <pageSetUpPr fitToPage="1"/>
  </sheetPr>
  <dimension ref="A1:XFC69"/>
  <sheetViews>
    <sheetView zoomScale="70" zoomScaleNormal="70" workbookViewId="0">
      <selection activeCell="X1" sqref="X1"/>
    </sheetView>
  </sheetViews>
  <sheetFormatPr defaultColWidth="0" defaultRowHeight="15" zeroHeight="1" x14ac:dyDescent="0.25"/>
  <cols>
    <col min="1" max="20" width="8.875" customWidth="1"/>
    <col min="21" max="21" width="4.625" customWidth="1"/>
    <col min="22" max="22" width="8.875" customWidth="1"/>
    <col min="23" max="23" width="7" customWidth="1"/>
    <col min="24" max="16383" width="8.875" hidden="1"/>
    <col min="16384" max="16384" width="18.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65" customFormat="1" hidden="1" x14ac:dyDescent="0.25"/>
    <row r="66" customFormat="1" hidden="1" x14ac:dyDescent="0.25"/>
    <row r="67" customFormat="1" hidden="1" x14ac:dyDescent="0.25"/>
    <row r="68" customFormat="1" hidden="1" x14ac:dyDescent="0.25"/>
    <row r="69" customFormat="1" hidden="1" x14ac:dyDescent="0.25"/>
  </sheetData>
  <printOptions horizontalCentered="1" verticalCentered="1"/>
  <pageMargins left="0" right="0" top="0" bottom="0" header="0.31496062992125984" footer="0.31496062992125984"/>
  <pageSetup paperSize="9" scale="7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A070B-FC8A-4332-9306-E469A8770BC4}">
  <sheetPr codeName="Sheet16">
    <pageSetUpPr fitToPage="1"/>
  </sheetPr>
  <dimension ref="A1:Q56"/>
  <sheetViews>
    <sheetView showGridLines="0" zoomScaleNormal="100" workbookViewId="0">
      <pane ySplit="4" topLeftCell="A5" activePane="bottomLeft" state="frozenSplit"/>
      <selection activeCell="A58" sqref="A58:XFD1048576"/>
      <selection pane="bottomLeft" activeCell="B3" sqref="B3"/>
    </sheetView>
  </sheetViews>
  <sheetFormatPr defaultColWidth="0" defaultRowHeight="15.75" zeroHeight="1" x14ac:dyDescent="0.25"/>
  <cols>
    <col min="1" max="1" width="3.375" style="1" customWidth="1"/>
    <col min="2" max="3" width="47.375" style="1" customWidth="1"/>
    <col min="4" max="4" width="17" style="1" customWidth="1"/>
    <col min="5" max="5" width="1.625" style="1" customWidth="1"/>
    <col min="6" max="6" width="14.125" style="1" customWidth="1"/>
    <col min="7" max="7" width="1.625" style="1" customWidth="1"/>
    <col min="8" max="8" width="17" style="1" customWidth="1"/>
    <col min="9" max="9" width="1.625" style="1" customWidth="1"/>
    <col min="10" max="10" width="17.5" style="1" customWidth="1"/>
    <col min="11" max="11" width="17" style="1" customWidth="1"/>
    <col min="12" max="12" width="9" style="1" customWidth="1"/>
    <col min="13" max="13" width="3.875" style="1" customWidth="1"/>
    <col min="14" max="14" width="1.5" style="1" customWidth="1"/>
    <col min="15" max="15" width="9" style="1" hidden="1" customWidth="1"/>
    <col min="16" max="17" width="3.375" style="1" hidden="1" customWidth="1"/>
    <col min="18" max="16384" width="9" style="1" hidden="1"/>
  </cols>
  <sheetData>
    <row r="1" spans="2:15" ht="15.75" customHeight="1" x14ac:dyDescent="0.25">
      <c r="B1" s="36" t="s">
        <v>36</v>
      </c>
      <c r="C1" s="3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</row>
    <row r="2" spans="2:15" ht="15.75" customHeight="1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</row>
    <row r="3" spans="2:15" ht="25.5" customHeight="1" x14ac:dyDescent="0.35">
      <c r="B3" s="57" t="s">
        <v>0</v>
      </c>
      <c r="C3" s="34"/>
      <c r="D3" s="307"/>
      <c r="E3" s="307"/>
      <c r="F3" s="307"/>
      <c r="G3" s="307"/>
      <c r="H3" s="307"/>
      <c r="I3" s="307"/>
      <c r="J3" s="307"/>
      <c r="K3" s="307"/>
      <c r="L3" s="308" t="s">
        <v>1</v>
      </c>
      <c r="M3" s="307"/>
      <c r="N3" s="307"/>
      <c r="O3" s="307"/>
    </row>
    <row r="4" spans="2:15" ht="15.75" customHeight="1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</row>
    <row r="5" spans="2:15" ht="15.75" customHeight="1" x14ac:dyDescent="0.25">
      <c r="B5" s="307"/>
      <c r="C5" s="307"/>
      <c r="D5" s="6"/>
      <c r="E5" s="6"/>
      <c r="F5" s="6"/>
      <c r="G5" s="6"/>
      <c r="H5" s="6"/>
      <c r="I5" s="6"/>
      <c r="J5" s="6"/>
      <c r="K5" s="6"/>
      <c r="L5" s="7"/>
      <c r="M5" s="7"/>
      <c r="N5" s="6"/>
      <c r="O5" s="6"/>
    </row>
    <row r="6" spans="2:15" ht="26.25" customHeight="1" x14ac:dyDescent="0.25">
      <c r="B6" s="85" t="s">
        <v>241</v>
      </c>
      <c r="C6" s="85"/>
      <c r="D6" s="86"/>
      <c r="E6" s="86"/>
      <c r="F6" s="86"/>
      <c r="G6" s="86"/>
      <c r="H6" s="86"/>
      <c r="I6" s="86"/>
      <c r="J6" s="6"/>
      <c r="K6" s="6"/>
      <c r="L6" s="6"/>
      <c r="M6" s="6"/>
      <c r="N6" s="6"/>
      <c r="O6" s="6"/>
    </row>
    <row r="7" spans="2:15" ht="22.5" customHeight="1" x14ac:dyDescent="0.25">
      <c r="B7" s="2" t="s">
        <v>21</v>
      </c>
      <c r="C7" s="2"/>
      <c r="D7" s="3"/>
      <c r="E7" s="307"/>
      <c r="F7" s="3"/>
      <c r="G7" s="307"/>
      <c r="H7" s="307"/>
      <c r="I7" s="307"/>
      <c r="J7" s="307"/>
      <c r="K7" s="307"/>
      <c r="L7" s="307"/>
      <c r="M7" s="307"/>
      <c r="N7" s="307"/>
      <c r="O7" s="307"/>
    </row>
    <row r="8" spans="2:15" hidden="1" x14ac:dyDescent="0.25">
      <c r="B8" s="2"/>
      <c r="C8" s="2"/>
      <c r="D8" s="3"/>
      <c r="E8" s="307"/>
      <c r="F8" s="3"/>
      <c r="G8" s="307"/>
      <c r="H8" s="307"/>
      <c r="I8" s="307"/>
      <c r="J8" s="307"/>
      <c r="K8" s="307"/>
      <c r="L8" s="307"/>
      <c r="M8" s="307"/>
      <c r="N8" s="307"/>
      <c r="O8" s="307"/>
    </row>
    <row r="9" spans="2:15" ht="22.5" customHeight="1" x14ac:dyDescent="0.25">
      <c r="B9" s="111"/>
      <c r="C9" s="112"/>
      <c r="D9" s="93">
        <v>2024</v>
      </c>
      <c r="E9" s="382"/>
      <c r="F9" s="68" t="s">
        <v>209</v>
      </c>
      <c r="G9" s="382"/>
      <c r="H9" s="93">
        <v>2023</v>
      </c>
      <c r="I9" s="374"/>
      <c r="J9" s="307"/>
      <c r="K9" s="307"/>
      <c r="L9" s="307"/>
      <c r="M9" s="307"/>
      <c r="N9" s="307"/>
      <c r="O9" s="307"/>
    </row>
    <row r="10" spans="2:15" s="4" customFormat="1" ht="20.100000000000001" customHeight="1" x14ac:dyDescent="0.25">
      <c r="B10" s="383" t="s">
        <v>242</v>
      </c>
      <c r="C10" s="383"/>
      <c r="D10" s="115">
        <v>30</v>
      </c>
      <c r="E10" s="116"/>
      <c r="F10" s="241">
        <f>(D10-H10)/H10</f>
        <v>-3.2258064516129031E-2</v>
      </c>
      <c r="G10" s="116"/>
      <c r="H10" s="115">
        <v>31</v>
      </c>
      <c r="I10" s="116"/>
      <c r="J10" s="307"/>
      <c r="K10" s="307"/>
      <c r="L10" s="310"/>
      <c r="M10" s="310"/>
      <c r="N10" s="310"/>
      <c r="O10" s="310"/>
    </row>
    <row r="11" spans="2:15" s="4" customFormat="1" ht="20.100000000000001" customHeight="1" x14ac:dyDescent="0.25">
      <c r="B11" s="383" t="s">
        <v>243</v>
      </c>
      <c r="C11" s="383"/>
      <c r="D11" s="115">
        <v>411206.188034188</v>
      </c>
      <c r="E11" s="116"/>
      <c r="F11" s="241">
        <f t="shared" ref="F11:F12" si="0">(D11-H11)/H11</f>
        <v>-9.1311562867387461E-4</v>
      </c>
      <c r="G11" s="116"/>
      <c r="H11" s="115">
        <v>411582.01</v>
      </c>
      <c r="I11" s="116"/>
      <c r="J11" s="307"/>
      <c r="K11" s="307"/>
      <c r="L11" s="310"/>
      <c r="M11" s="310"/>
      <c r="N11" s="310"/>
      <c r="O11" s="310"/>
    </row>
    <row r="12" spans="2:15" s="4" customFormat="1" ht="20.100000000000001" customHeight="1" x14ac:dyDescent="0.25">
      <c r="B12" s="188" t="s">
        <v>244</v>
      </c>
      <c r="C12" s="188"/>
      <c r="D12" s="185">
        <v>192899</v>
      </c>
      <c r="E12" s="184"/>
      <c r="F12" s="181">
        <f t="shared" si="0"/>
        <v>7.3887162264104619E-2</v>
      </c>
      <c r="G12" s="184"/>
      <c r="H12" s="185">
        <v>179626.87960000001</v>
      </c>
      <c r="I12" s="184"/>
      <c r="J12" s="307"/>
      <c r="K12" s="307"/>
      <c r="L12" s="310"/>
      <c r="M12" s="310"/>
      <c r="N12" s="310"/>
      <c r="O12" s="310"/>
    </row>
    <row r="13" spans="2:15" s="4" customFormat="1" ht="20.100000000000001" customHeight="1" x14ac:dyDescent="0.25">
      <c r="B13" s="351" t="s">
        <v>245</v>
      </c>
      <c r="C13" s="351"/>
      <c r="D13" s="187">
        <v>0.47</v>
      </c>
      <c r="E13" s="184"/>
      <c r="F13" s="186">
        <f>(D13-H13)/H13</f>
        <v>5.9587228164136245E-2</v>
      </c>
      <c r="G13" s="184"/>
      <c r="H13" s="187">
        <v>0.4435689554453503</v>
      </c>
      <c r="I13" s="184"/>
      <c r="J13" s="307"/>
      <c r="K13" s="307"/>
      <c r="L13" s="310"/>
      <c r="M13" s="310"/>
      <c r="N13" s="41"/>
      <c r="O13" s="310"/>
    </row>
    <row r="14" spans="2:15" ht="15.6" customHeight="1" x14ac:dyDescent="0.25">
      <c r="B14" s="307"/>
      <c r="C14" s="307"/>
      <c r="D14" s="18"/>
      <c r="E14" s="307"/>
      <c r="F14" s="18"/>
      <c r="G14" s="307"/>
      <c r="H14" s="18"/>
      <c r="I14" s="307"/>
      <c r="J14" s="307"/>
      <c r="K14" s="307"/>
      <c r="L14" s="307"/>
      <c r="M14" s="307"/>
      <c r="N14" s="307"/>
      <c r="O14" s="307"/>
    </row>
    <row r="15" spans="2:15" ht="15.75" customHeight="1" x14ac:dyDescent="0.25">
      <c r="B15" s="414" t="s">
        <v>246</v>
      </c>
      <c r="C15" s="414"/>
      <c r="D15" s="429"/>
      <c r="E15" s="429"/>
      <c r="F15" s="429"/>
      <c r="G15" s="429"/>
      <c r="H15" s="429"/>
      <c r="I15" s="429"/>
      <c r="J15" s="429"/>
      <c r="K15" s="429"/>
      <c r="L15" s="429"/>
      <c r="M15" s="307"/>
      <c r="N15" s="307"/>
      <c r="O15" s="307"/>
    </row>
    <row r="16" spans="2:15" hidden="1" x14ac:dyDescent="0.25">
      <c r="B16" s="44"/>
      <c r="C16" s="44"/>
      <c r="D16" s="42"/>
      <c r="E16" s="307"/>
      <c r="F16" s="42"/>
      <c r="G16" s="307"/>
      <c r="H16" s="42"/>
      <c r="I16" s="307"/>
      <c r="J16" s="307"/>
      <c r="K16" s="307"/>
      <c r="L16" s="307"/>
      <c r="M16" s="307"/>
      <c r="N16" s="307"/>
      <c r="O16" s="307"/>
    </row>
    <row r="17" spans="2:13" hidden="1" x14ac:dyDescent="0.25">
      <c r="B17" s="42"/>
      <c r="C17" s="42"/>
      <c r="D17" s="42"/>
      <c r="E17" s="307"/>
      <c r="F17" s="42"/>
      <c r="G17" s="307"/>
      <c r="H17" s="307"/>
      <c r="I17" s="307"/>
      <c r="J17" s="307"/>
      <c r="K17" s="307"/>
      <c r="L17" s="307"/>
      <c r="M17" s="307"/>
    </row>
    <row r="18" spans="2:13" hidden="1" x14ac:dyDescent="0.25"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</row>
    <row r="19" spans="2:13" hidden="1" x14ac:dyDescent="0.25">
      <c r="B19" s="307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</row>
    <row r="20" spans="2:13" ht="22.5" customHeight="1" x14ac:dyDescent="0.25">
      <c r="B20" s="85" t="s">
        <v>247</v>
      </c>
      <c r="C20" s="85"/>
      <c r="D20" s="86"/>
      <c r="E20" s="86"/>
      <c r="F20" s="86"/>
      <c r="G20" s="86"/>
      <c r="H20" s="86"/>
      <c r="I20" s="86"/>
      <c r="J20" s="6"/>
      <c r="K20" s="6"/>
      <c r="L20" s="6"/>
      <c r="M20" s="6"/>
    </row>
    <row r="21" spans="2:13" ht="22.5" customHeight="1" x14ac:dyDescent="0.25">
      <c r="B21" s="2" t="s">
        <v>23</v>
      </c>
      <c r="C21" s="2"/>
      <c r="D21" s="3"/>
      <c r="E21" s="307"/>
      <c r="F21" s="3"/>
      <c r="G21" s="307"/>
      <c r="H21" s="307"/>
      <c r="I21" s="307"/>
      <c r="J21" s="307"/>
      <c r="K21" s="307"/>
      <c r="L21" s="307"/>
      <c r="M21" s="307"/>
    </row>
    <row r="22" spans="2:13" hidden="1" x14ac:dyDescent="0.25">
      <c r="B22" s="2"/>
      <c r="C22" s="2"/>
      <c r="D22" s="3"/>
      <c r="E22" s="307"/>
      <c r="F22" s="3"/>
      <c r="G22" s="307"/>
      <c r="H22" s="307"/>
      <c r="I22" s="307"/>
      <c r="J22" s="307"/>
      <c r="K22" s="307"/>
      <c r="L22" s="307"/>
      <c r="M22" s="307"/>
    </row>
    <row r="23" spans="2:13" ht="22.5" customHeight="1" x14ac:dyDescent="0.25">
      <c r="B23" s="111"/>
      <c r="C23" s="112"/>
      <c r="D23" s="93">
        <v>2024</v>
      </c>
      <c r="E23" s="113"/>
      <c r="F23" s="68" t="s">
        <v>209</v>
      </c>
      <c r="G23" s="113"/>
      <c r="H23" s="93">
        <v>2023</v>
      </c>
      <c r="I23" s="114"/>
      <c r="J23" s="307"/>
      <c r="K23" s="307"/>
      <c r="L23" s="307"/>
      <c r="M23" s="307"/>
    </row>
    <row r="24" spans="2:13" s="4" customFormat="1" ht="20.100000000000001" customHeight="1" x14ac:dyDescent="0.25">
      <c r="B24" s="266" t="s">
        <v>248</v>
      </c>
      <c r="C24" s="266"/>
      <c r="D24" s="115">
        <v>29</v>
      </c>
      <c r="E24" s="117"/>
      <c r="F24" s="241"/>
      <c r="G24" s="117"/>
      <c r="H24" s="115">
        <v>29</v>
      </c>
      <c r="I24" s="117"/>
      <c r="J24" s="310"/>
      <c r="K24" s="310"/>
      <c r="L24" s="310"/>
      <c r="M24" s="310"/>
    </row>
    <row r="25" spans="2:13" s="4" customFormat="1" ht="20.100000000000001" customHeight="1" x14ac:dyDescent="0.25">
      <c r="B25" s="266" t="s">
        <v>211</v>
      </c>
      <c r="C25" s="266"/>
      <c r="D25" s="115">
        <v>410607.67368008196</v>
      </c>
      <c r="E25" s="117"/>
      <c r="F25" s="241"/>
      <c r="G25" s="117"/>
      <c r="H25" s="115">
        <v>410607.67368008196</v>
      </c>
      <c r="I25" s="117"/>
      <c r="J25" s="310"/>
      <c r="K25" s="310"/>
      <c r="L25" s="310"/>
      <c r="M25" s="310"/>
    </row>
    <row r="26" spans="2:13" s="4" customFormat="1" ht="20.100000000000001" customHeight="1" x14ac:dyDescent="0.25">
      <c r="B26" s="188" t="s">
        <v>244</v>
      </c>
      <c r="C26" s="188"/>
      <c r="D26" s="185">
        <v>192676</v>
      </c>
      <c r="E26" s="189"/>
      <c r="F26" s="181">
        <f t="shared" ref="F26" si="1">(D26-H26)/H26</f>
        <v>7.7305004193458204E-2</v>
      </c>
      <c r="G26" s="189"/>
      <c r="H26" s="185">
        <v>178850</v>
      </c>
      <c r="I26" s="189"/>
      <c r="J26" s="310"/>
      <c r="K26" s="310"/>
      <c r="L26" s="310"/>
      <c r="M26" s="310"/>
    </row>
    <row r="27" spans="2:13" s="4" customFormat="1" ht="20.100000000000001" customHeight="1" x14ac:dyDescent="0.25">
      <c r="B27" s="351" t="s">
        <v>249</v>
      </c>
      <c r="C27" s="351"/>
      <c r="D27" s="277">
        <v>0.47</v>
      </c>
      <c r="E27" s="189"/>
      <c r="F27" s="181">
        <f>(D27-H27)/H27</f>
        <v>7.9036100808714038E-2</v>
      </c>
      <c r="G27" s="189"/>
      <c r="H27" s="277">
        <f>H26/H25</f>
        <v>0.43557393459564997</v>
      </c>
      <c r="I27" s="189"/>
      <c r="J27" s="310"/>
      <c r="K27" s="310"/>
      <c r="L27" s="310"/>
      <c r="M27" s="310"/>
    </row>
    <row r="28" spans="2:13" ht="15.6" customHeight="1" x14ac:dyDescent="0.25">
      <c r="B28" s="307"/>
      <c r="C28" s="307"/>
      <c r="D28" s="15"/>
      <c r="E28" s="11"/>
      <c r="F28" s="19"/>
      <c r="G28" s="11"/>
      <c r="H28" s="16"/>
      <c r="I28" s="11"/>
      <c r="J28" s="307"/>
      <c r="K28" s="307"/>
      <c r="L28" s="307"/>
      <c r="M28" s="307"/>
    </row>
    <row r="29" spans="2:13" ht="15.75" customHeight="1" x14ac:dyDescent="0.25">
      <c r="B29" s="414" t="s">
        <v>246</v>
      </c>
      <c r="C29" s="414"/>
      <c r="D29" s="429"/>
      <c r="E29" s="429"/>
      <c r="F29" s="429"/>
      <c r="G29" s="429"/>
      <c r="H29" s="429"/>
      <c r="I29" s="429"/>
      <c r="J29" s="429"/>
      <c r="K29" s="429"/>
      <c r="L29" s="429"/>
      <c r="M29" s="307"/>
    </row>
    <row r="30" spans="2:13" x14ac:dyDescent="0.25">
      <c r="B30" s="44" t="s">
        <v>68</v>
      </c>
      <c r="C30" s="44"/>
      <c r="D30" s="56"/>
      <c r="E30" s="307"/>
      <c r="F30" s="307"/>
      <c r="G30" s="307"/>
      <c r="H30" s="56"/>
      <c r="I30" s="307"/>
      <c r="J30" s="307"/>
      <c r="K30" s="307"/>
      <c r="L30" s="307"/>
      <c r="M30" s="307"/>
    </row>
    <row r="31" spans="2:13" x14ac:dyDescent="0.25">
      <c r="B31" s="307"/>
      <c r="C31" s="307"/>
      <c r="D31" s="42"/>
      <c r="E31" s="307"/>
      <c r="F31" s="307"/>
      <c r="G31" s="307"/>
      <c r="H31" s="307"/>
      <c r="I31" s="307"/>
      <c r="J31" s="307"/>
      <c r="K31" s="307"/>
      <c r="L31" s="307"/>
      <c r="M31" s="307"/>
    </row>
    <row r="32" spans="2:13" hidden="1" x14ac:dyDescent="0.25">
      <c r="B32" s="307"/>
      <c r="C32" s="307"/>
      <c r="D32" s="384"/>
      <c r="E32" s="307"/>
      <c r="F32" s="384"/>
      <c r="G32" s="307"/>
      <c r="H32" s="307"/>
      <c r="I32" s="307"/>
      <c r="J32" s="307"/>
      <c r="K32" s="307"/>
      <c r="L32" s="307"/>
      <c r="M32" s="307"/>
    </row>
    <row r="33" s="1" customFormat="1" hidden="1" x14ac:dyDescent="0.25"/>
    <row r="34" s="1" customFormat="1" hidden="1" x14ac:dyDescent="0.25"/>
    <row r="35" s="1" customFormat="1" hidden="1" x14ac:dyDescent="0.25"/>
    <row r="36" s="1" customFormat="1" hidden="1" x14ac:dyDescent="0.25"/>
    <row r="37" s="1" customFormat="1" hidden="1" x14ac:dyDescent="0.25"/>
    <row r="38" s="1" customFormat="1" hidden="1" x14ac:dyDescent="0.25"/>
    <row r="39" s="1" customFormat="1" hidden="1" x14ac:dyDescent="0.25"/>
    <row r="40" s="1" customFormat="1" hidden="1" x14ac:dyDescent="0.25"/>
    <row r="41" s="1" customFormat="1" hidden="1" x14ac:dyDescent="0.25"/>
    <row r="42" s="1" customFormat="1" hidden="1" x14ac:dyDescent="0.25"/>
    <row r="43" s="1" customFormat="1" hidden="1" x14ac:dyDescent="0.25"/>
    <row r="44" s="1" customFormat="1" hidden="1" x14ac:dyDescent="0.25"/>
    <row r="45" s="1" customFormat="1" hidden="1" x14ac:dyDescent="0.25"/>
    <row r="46" s="1" customFormat="1" hidden="1" x14ac:dyDescent="0.25"/>
    <row r="47" s="1" customFormat="1" hidden="1" x14ac:dyDescent="0.25"/>
    <row r="48" s="1" customFormat="1" hidden="1" x14ac:dyDescent="0.25"/>
    <row r="49" s="1" customFormat="1" hidden="1" x14ac:dyDescent="0.25"/>
    <row r="50" s="1" customFormat="1" hidden="1" x14ac:dyDescent="0.25"/>
    <row r="51" s="1" customFormat="1" hidden="1" x14ac:dyDescent="0.25"/>
    <row r="52" s="1" customFormat="1" hidden="1" x14ac:dyDescent="0.25"/>
    <row r="53" s="1" customFormat="1" hidden="1" x14ac:dyDescent="0.25"/>
    <row r="54" s="1" customFormat="1" hidden="1" x14ac:dyDescent="0.25"/>
    <row r="55" s="1" customFormat="1" hidden="1" x14ac:dyDescent="0.25"/>
    <row r="56" s="1" customFormat="1" hidden="1" x14ac:dyDescent="0.25"/>
  </sheetData>
  <mergeCells count="2">
    <mergeCell ref="B15:L15"/>
    <mergeCell ref="B29:L29"/>
  </mergeCells>
  <hyperlinks>
    <hyperlink ref="B1" location="Contents!A1" display="&lt;&lt;&lt; Back to contents" xr:uid="{B4C71D40-0B39-443E-81EB-C221A1BBD70B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D11E0-8BA2-4F0C-8EF9-8FBAEF4D8E4A}">
  <sheetPr codeName="Sheet18">
    <pageSetUpPr fitToPage="1"/>
  </sheetPr>
  <dimension ref="B1:XFC71"/>
  <sheetViews>
    <sheetView showGridLines="0" zoomScale="92" zoomScaleNormal="92" workbookViewId="0">
      <pane ySplit="4" topLeftCell="A5" activePane="bottomLeft" state="frozenSplit"/>
      <selection activeCell="A58" sqref="A58:XFD1048576"/>
      <selection pane="bottomLeft" activeCell="B3" sqref="B3"/>
    </sheetView>
  </sheetViews>
  <sheetFormatPr defaultColWidth="0" defaultRowHeight="15.75" zeroHeight="1" x14ac:dyDescent="0.25"/>
  <cols>
    <col min="1" max="1" width="3.375" style="1" customWidth="1"/>
    <col min="2" max="2" width="48.875" style="1" customWidth="1"/>
    <col min="3" max="3" width="16.125" style="1" customWidth="1"/>
    <col min="4" max="4" width="1.5" style="1" customWidth="1"/>
    <col min="5" max="5" width="16.125" style="1" customWidth="1"/>
    <col min="6" max="6" width="1.5" style="1" customWidth="1"/>
    <col min="7" max="7" width="16.125" style="1" customWidth="1"/>
    <col min="8" max="8" width="1.5" style="1" customWidth="1"/>
    <col min="9" max="9" width="19.875" style="1" customWidth="1"/>
    <col min="10" max="10" width="9.625" style="1" customWidth="1"/>
    <col min="11" max="11" width="19.125" style="1" customWidth="1"/>
    <col min="12" max="12" width="19.875" style="1" customWidth="1"/>
    <col min="13" max="13" width="11.375" style="1" customWidth="1"/>
    <col min="14" max="14" width="9" style="1" customWidth="1"/>
    <col min="15" max="15" width="3.875" style="1" customWidth="1"/>
    <col min="16" max="16" width="1.625" style="1" customWidth="1"/>
    <col min="17" max="17" width="9" style="1" hidden="1" customWidth="1"/>
    <col min="18" max="18" width="3.375" style="1" hidden="1" customWidth="1"/>
    <col min="19" max="16383" width="9" style="1" hidden="1"/>
    <col min="16384" max="16384" width="0.5" style="1" customWidth="1"/>
  </cols>
  <sheetData>
    <row r="1" spans="2:17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</row>
    <row r="2" spans="2:17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</row>
    <row r="3" spans="2:17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8" t="s">
        <v>1</v>
      </c>
      <c r="O3" s="307"/>
      <c r="P3" s="307"/>
      <c r="Q3" s="307"/>
    </row>
    <row r="4" spans="2:17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</row>
    <row r="5" spans="2:17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7"/>
      <c r="O5" s="7"/>
      <c r="P5" s="6"/>
      <c r="Q5" s="6"/>
    </row>
    <row r="6" spans="2:17" ht="22.5" customHeight="1" x14ac:dyDescent="0.25">
      <c r="B6" s="85" t="s">
        <v>250</v>
      </c>
      <c r="C6" s="86"/>
      <c r="D6" s="86"/>
      <c r="E6" s="86"/>
      <c r="F6" s="86"/>
      <c r="G6" s="86"/>
      <c r="H6" s="86"/>
      <c r="I6" s="6"/>
      <c r="J6" s="6"/>
      <c r="K6" s="6"/>
      <c r="L6" s="6"/>
      <c r="M6" s="6"/>
      <c r="N6" s="6"/>
      <c r="O6" s="6"/>
      <c r="P6" s="6"/>
      <c r="Q6" s="6"/>
    </row>
    <row r="7" spans="2:17" ht="22.5" customHeight="1" x14ac:dyDescent="0.25">
      <c r="B7" s="2" t="s">
        <v>24</v>
      </c>
      <c r="C7" s="3"/>
      <c r="D7" s="307"/>
      <c r="E7" s="3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</row>
    <row r="8" spans="2:17" x14ac:dyDescent="0.25">
      <c r="B8" s="2"/>
      <c r="C8" s="3"/>
      <c r="D8" s="307"/>
      <c r="E8" s="3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</row>
    <row r="9" spans="2:17" ht="22.5" customHeight="1" x14ac:dyDescent="0.25">
      <c r="B9" s="118"/>
      <c r="C9" s="93">
        <v>2024</v>
      </c>
      <c r="D9" s="119"/>
      <c r="E9" s="68" t="s">
        <v>209</v>
      </c>
      <c r="F9" s="119"/>
      <c r="G9" s="93">
        <v>2023</v>
      </c>
      <c r="H9" s="120"/>
      <c r="I9" s="307"/>
      <c r="J9" s="307"/>
      <c r="K9" s="307"/>
      <c r="L9" s="307"/>
      <c r="M9" s="307"/>
      <c r="N9" s="307"/>
      <c r="O9" s="307"/>
      <c r="P9" s="307"/>
      <c r="Q9" s="307"/>
    </row>
    <row r="10" spans="2:17" s="4" customFormat="1" ht="20.100000000000001" customHeight="1" x14ac:dyDescent="0.25">
      <c r="B10" s="77" t="s">
        <v>242</v>
      </c>
      <c r="C10" s="115">
        <v>25</v>
      </c>
      <c r="D10" s="116"/>
      <c r="E10" s="204">
        <f>(C10-G10)/G10</f>
        <v>0</v>
      </c>
      <c r="F10" s="116"/>
      <c r="G10" s="115">
        <v>25</v>
      </c>
      <c r="H10" s="116"/>
      <c r="I10" s="307"/>
      <c r="J10" s="307"/>
      <c r="K10" s="307"/>
      <c r="L10" s="307"/>
      <c r="M10" s="310"/>
      <c r="N10" s="310"/>
      <c r="O10" s="310"/>
      <c r="P10" s="310"/>
      <c r="Q10" s="310"/>
    </row>
    <row r="11" spans="2:17" s="4" customFormat="1" ht="20.100000000000001" customHeight="1" x14ac:dyDescent="0.25">
      <c r="B11" s="77" t="s">
        <v>251</v>
      </c>
      <c r="C11" s="115">
        <v>755</v>
      </c>
      <c r="D11" s="385"/>
      <c r="E11" s="204">
        <f t="shared" ref="E11:E12" si="0">(C11-G11)/G11</f>
        <v>0.18510379468665375</v>
      </c>
      <c r="F11" s="385"/>
      <c r="G11" s="115">
        <v>637.07500000000005</v>
      </c>
      <c r="H11" s="385"/>
      <c r="I11" s="307"/>
      <c r="J11" s="307"/>
      <c r="K11" s="307"/>
      <c r="L11" s="307"/>
      <c r="M11" s="310"/>
      <c r="N11" s="310"/>
      <c r="O11" s="310"/>
      <c r="P11" s="310"/>
      <c r="Q11" s="310"/>
    </row>
    <row r="12" spans="2:17" s="4" customFormat="1" ht="20.100000000000001" customHeight="1" x14ac:dyDescent="0.25">
      <c r="B12" s="77" t="s">
        <v>252</v>
      </c>
      <c r="C12" s="115">
        <v>1707.9063000000001</v>
      </c>
      <c r="D12" s="385"/>
      <c r="E12" s="204">
        <f t="shared" si="0"/>
        <v>7.4239358440129008E-2</v>
      </c>
      <c r="F12" s="385"/>
      <c r="G12" s="115">
        <v>1589.875</v>
      </c>
      <c r="H12" s="385"/>
      <c r="I12" s="307"/>
      <c r="J12" s="307"/>
      <c r="K12" s="307"/>
      <c r="L12" s="307"/>
      <c r="M12" s="310"/>
      <c r="N12" s="310"/>
      <c r="O12" s="310"/>
      <c r="P12" s="310"/>
      <c r="Q12" s="310"/>
    </row>
    <row r="13" spans="2:17" s="4" customFormat="1" ht="20.100000000000001" customHeight="1" x14ac:dyDescent="0.25">
      <c r="B13" s="77" t="s">
        <v>253</v>
      </c>
      <c r="C13" s="121">
        <v>0</v>
      </c>
      <c r="D13" s="385"/>
      <c r="E13" s="205"/>
      <c r="F13" s="385"/>
      <c r="G13" s="121">
        <v>0</v>
      </c>
      <c r="H13" s="385"/>
      <c r="I13" s="307"/>
      <c r="J13" s="307"/>
      <c r="K13" s="307"/>
      <c r="L13" s="307"/>
      <c r="M13" s="310"/>
      <c r="N13" s="310"/>
      <c r="O13" s="310"/>
      <c r="P13" s="310"/>
      <c r="Q13" s="310"/>
    </row>
    <row r="14" spans="2:17" s="4" customFormat="1" ht="20.100000000000001" customHeight="1" x14ac:dyDescent="0.25">
      <c r="B14" s="180" t="s">
        <v>254</v>
      </c>
      <c r="C14" s="185">
        <f>C12+C11</f>
        <v>2462.9063000000001</v>
      </c>
      <c r="D14" s="386"/>
      <c r="E14" s="181">
        <f>(C14-G14)/G14</f>
        <v>0.10595491591638802</v>
      </c>
      <c r="F14" s="386"/>
      <c r="G14" s="185">
        <v>2226.9499999999998</v>
      </c>
      <c r="H14" s="386"/>
      <c r="I14" s="307"/>
      <c r="J14" s="307"/>
      <c r="K14" s="307"/>
      <c r="L14" s="307"/>
      <c r="M14" s="310"/>
      <c r="N14" s="310"/>
      <c r="O14" s="310"/>
      <c r="P14" s="310"/>
      <c r="Q14" s="310"/>
    </row>
    <row r="15" spans="2:17" s="4" customFormat="1" ht="20.100000000000001" customHeight="1" x14ac:dyDescent="0.25">
      <c r="B15" s="154" t="s">
        <v>255</v>
      </c>
      <c r="C15" s="203">
        <v>0.31</v>
      </c>
      <c r="D15" s="386"/>
      <c r="E15" s="181"/>
      <c r="F15" s="386"/>
      <c r="G15" s="203">
        <v>0.28607512517119832</v>
      </c>
      <c r="H15" s="386"/>
      <c r="I15" s="307"/>
      <c r="J15" s="307"/>
      <c r="K15" s="307"/>
      <c r="L15" s="307"/>
      <c r="M15" s="310"/>
      <c r="N15" s="310"/>
      <c r="O15" s="310"/>
      <c r="P15" s="310"/>
      <c r="Q15" s="310"/>
    </row>
    <row r="16" spans="2:17" s="4" customFormat="1" ht="20.100000000000001" customHeight="1" x14ac:dyDescent="0.25">
      <c r="B16" s="154" t="s">
        <v>256</v>
      </c>
      <c r="C16" s="203">
        <v>0.69</v>
      </c>
      <c r="D16" s="386"/>
      <c r="E16" s="181"/>
      <c r="F16" s="386"/>
      <c r="G16" s="203">
        <v>0.71392487482880174</v>
      </c>
      <c r="H16" s="386"/>
      <c r="I16" s="307"/>
      <c r="J16" s="307"/>
      <c r="K16" s="307"/>
      <c r="L16" s="307"/>
      <c r="M16" s="310"/>
      <c r="N16" s="310"/>
      <c r="O16" s="310"/>
      <c r="P16" s="310"/>
      <c r="Q16" s="310"/>
    </row>
    <row r="17" spans="2:15" x14ac:dyDescent="0.25">
      <c r="B17" s="307"/>
      <c r="C17" s="20"/>
      <c r="D17" s="307"/>
      <c r="E17" s="20"/>
      <c r="F17" s="307"/>
      <c r="G17" s="20"/>
      <c r="H17" s="307"/>
      <c r="I17" s="307"/>
      <c r="J17" s="307"/>
      <c r="K17" s="307"/>
      <c r="L17" s="307"/>
      <c r="M17" s="307"/>
      <c r="N17" s="307"/>
      <c r="O17" s="307"/>
    </row>
    <row r="18" spans="2:15" ht="15.75" customHeight="1" x14ac:dyDescent="0.25">
      <c r="B18" s="414" t="s">
        <v>246</v>
      </c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307"/>
    </row>
    <row r="19" spans="2:15" x14ac:dyDescent="0.25">
      <c r="B19" s="44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</row>
    <row r="20" spans="2:15" x14ac:dyDescent="0.25"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</row>
    <row r="21" spans="2:15" x14ac:dyDescent="0.25">
      <c r="B21" s="85" t="s">
        <v>257</v>
      </c>
      <c r="C21" s="86"/>
      <c r="D21" s="86"/>
      <c r="E21" s="88"/>
      <c r="F21" s="86"/>
      <c r="G21" s="86"/>
      <c r="H21" s="86"/>
      <c r="I21" s="6"/>
      <c r="J21" s="6"/>
      <c r="K21" s="6"/>
      <c r="L21" s="6"/>
      <c r="M21" s="6"/>
      <c r="N21" s="6"/>
      <c r="O21" s="6"/>
    </row>
    <row r="22" spans="2:15" x14ac:dyDescent="0.25">
      <c r="B22" s="2" t="s">
        <v>26</v>
      </c>
      <c r="C22" s="3"/>
      <c r="D22" s="307"/>
      <c r="E22" s="3"/>
      <c r="F22" s="307"/>
      <c r="G22" s="307"/>
      <c r="H22" s="307"/>
      <c r="I22" s="307"/>
      <c r="J22" s="307"/>
      <c r="K22" s="307"/>
      <c r="L22" s="307"/>
      <c r="M22" s="307"/>
      <c r="N22" s="307"/>
      <c r="O22" s="307"/>
    </row>
    <row r="23" spans="2:15" x14ac:dyDescent="0.25">
      <c r="B23" s="2"/>
      <c r="C23" s="3"/>
      <c r="D23" s="307"/>
      <c r="E23" s="3"/>
      <c r="F23" s="307"/>
      <c r="G23" s="307"/>
      <c r="H23" s="307"/>
      <c r="I23" s="307"/>
      <c r="J23" s="307"/>
      <c r="K23" s="307"/>
      <c r="L23" s="307"/>
      <c r="M23" s="307"/>
      <c r="N23" s="307"/>
      <c r="O23" s="307"/>
    </row>
    <row r="24" spans="2:15" ht="22.5" customHeight="1" x14ac:dyDescent="0.25">
      <c r="B24" s="118"/>
      <c r="C24" s="93">
        <v>2024</v>
      </c>
      <c r="D24" s="119"/>
      <c r="E24" s="68" t="s">
        <v>209</v>
      </c>
      <c r="F24" s="119"/>
      <c r="G24" s="93">
        <v>2023</v>
      </c>
      <c r="H24" s="120"/>
      <c r="I24" s="307"/>
      <c r="J24" s="307"/>
      <c r="K24" s="307"/>
      <c r="L24" s="307"/>
      <c r="M24" s="307"/>
      <c r="N24" s="307"/>
      <c r="O24" s="307"/>
    </row>
    <row r="25" spans="2:15" s="4" customFormat="1" ht="20.100000000000001" customHeight="1" x14ac:dyDescent="0.25">
      <c r="B25" s="77" t="s">
        <v>242</v>
      </c>
      <c r="C25" s="115">
        <v>23</v>
      </c>
      <c r="D25" s="122"/>
      <c r="E25" s="204">
        <f t="shared" ref="E25:E27" si="1">(C25-G25)/G25</f>
        <v>0</v>
      </c>
      <c r="F25" s="122"/>
      <c r="G25" s="115">
        <v>23</v>
      </c>
      <c r="H25" s="122"/>
      <c r="I25" s="310"/>
      <c r="J25" s="310"/>
      <c r="K25" s="310"/>
      <c r="L25" s="310"/>
      <c r="M25" s="310"/>
      <c r="N25" s="310"/>
      <c r="O25" s="310"/>
    </row>
    <row r="26" spans="2:15" s="4" customFormat="1" ht="20.100000000000001" customHeight="1" x14ac:dyDescent="0.25">
      <c r="B26" s="77" t="s">
        <v>251</v>
      </c>
      <c r="C26" s="115">
        <v>727.41044999999997</v>
      </c>
      <c r="D26" s="122"/>
      <c r="E26" s="204">
        <f t="shared" si="1"/>
        <v>0.1610330875311243</v>
      </c>
      <c r="F26" s="122"/>
      <c r="G26" s="115">
        <v>626.52</v>
      </c>
      <c r="H26" s="122"/>
      <c r="I26" s="310"/>
      <c r="J26" s="310"/>
      <c r="K26" s="310"/>
      <c r="L26" s="310"/>
      <c r="M26" s="310"/>
      <c r="N26" s="310"/>
      <c r="O26" s="310"/>
    </row>
    <row r="27" spans="2:15" s="4" customFormat="1" ht="20.100000000000001" customHeight="1" x14ac:dyDescent="0.25">
      <c r="B27" s="77" t="s">
        <v>252</v>
      </c>
      <c r="C27" s="115">
        <v>1662.8065999999999</v>
      </c>
      <c r="D27" s="123"/>
      <c r="E27" s="204">
        <f t="shared" si="1"/>
        <v>6.0997951774171839E-2</v>
      </c>
      <c r="F27" s="123"/>
      <c r="G27" s="115">
        <v>1567.21</v>
      </c>
      <c r="H27" s="123"/>
      <c r="I27" s="310"/>
      <c r="J27" s="310"/>
      <c r="K27" s="310"/>
      <c r="L27" s="310"/>
      <c r="M27" s="310"/>
      <c r="N27" s="310"/>
      <c r="O27" s="310"/>
    </row>
    <row r="28" spans="2:15" s="4" customFormat="1" ht="20.100000000000001" customHeight="1" x14ac:dyDescent="0.25">
      <c r="B28" s="77" t="s">
        <v>253</v>
      </c>
      <c r="C28" s="121">
        <v>0</v>
      </c>
      <c r="D28" s="122"/>
      <c r="E28" s="205"/>
      <c r="F28" s="122"/>
      <c r="G28" s="121">
        <v>0</v>
      </c>
      <c r="H28" s="122"/>
      <c r="I28" s="307"/>
      <c r="J28" s="310"/>
      <c r="K28" s="310"/>
      <c r="L28" s="310"/>
      <c r="M28" s="310"/>
      <c r="N28" s="310"/>
      <c r="O28" s="310"/>
    </row>
    <row r="29" spans="2:15" s="4" customFormat="1" ht="20.100000000000001" customHeight="1" x14ac:dyDescent="0.25">
      <c r="B29" s="180" t="s">
        <v>254</v>
      </c>
      <c r="C29" s="185">
        <f>C27+C26</f>
        <v>2390.2170499999997</v>
      </c>
      <c r="D29" s="278"/>
      <c r="E29" s="181">
        <f>(C29-G29)/G29</f>
        <v>8.9433477666362685E-2</v>
      </c>
      <c r="F29" s="278"/>
      <c r="G29" s="185">
        <v>2194</v>
      </c>
      <c r="H29" s="278"/>
      <c r="I29" s="310"/>
      <c r="J29" s="310"/>
      <c r="K29" s="310"/>
      <c r="L29" s="310"/>
      <c r="M29" s="310"/>
      <c r="N29" s="310"/>
      <c r="O29" s="310"/>
    </row>
    <row r="30" spans="2:15" s="4" customFormat="1" ht="20.100000000000001" customHeight="1" x14ac:dyDescent="0.25">
      <c r="B30" s="154" t="s">
        <v>255</v>
      </c>
      <c r="C30" s="203">
        <f>1-C31</f>
        <v>0.30000000000000004</v>
      </c>
      <c r="D30" s="278"/>
      <c r="E30" s="181"/>
      <c r="F30" s="278"/>
      <c r="G30" s="203">
        <f>1-G31</f>
        <v>0.28559999999999997</v>
      </c>
      <c r="H30" s="278"/>
      <c r="I30" s="310"/>
      <c r="J30" s="310"/>
      <c r="K30" s="310"/>
      <c r="L30" s="310"/>
      <c r="M30" s="310"/>
      <c r="N30" s="310"/>
      <c r="O30" s="310"/>
    </row>
    <row r="31" spans="2:15" s="4" customFormat="1" ht="20.100000000000001" customHeight="1" x14ac:dyDescent="0.25">
      <c r="B31" s="154" t="s">
        <v>258</v>
      </c>
      <c r="C31" s="203">
        <v>0.7</v>
      </c>
      <c r="D31" s="189"/>
      <c r="E31" s="181"/>
      <c r="F31" s="189"/>
      <c r="G31" s="203">
        <v>0.71440000000000003</v>
      </c>
      <c r="H31" s="189"/>
      <c r="I31" s="310"/>
      <c r="J31" s="310"/>
      <c r="K31" s="310"/>
      <c r="L31" s="310"/>
      <c r="M31" s="310"/>
      <c r="N31" s="310"/>
      <c r="O31" s="310"/>
    </row>
    <row r="32" spans="2:15" x14ac:dyDescent="0.25">
      <c r="B32" s="307"/>
      <c r="C32" s="10"/>
      <c r="D32" s="7"/>
      <c r="E32" s="22"/>
      <c r="F32" s="7"/>
      <c r="G32" s="21"/>
      <c r="H32" s="7"/>
      <c r="I32" s="307"/>
      <c r="J32" s="307"/>
      <c r="K32" s="307"/>
      <c r="L32" s="307"/>
      <c r="M32" s="307"/>
      <c r="N32" s="307"/>
      <c r="O32" s="307"/>
    </row>
    <row r="33" spans="2:14" ht="15.75" customHeight="1" x14ac:dyDescent="0.25">
      <c r="B33" s="414" t="s">
        <v>67</v>
      </c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</row>
    <row r="34" spans="2:14" x14ac:dyDescent="0.25">
      <c r="B34" s="44" t="s">
        <v>68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</row>
    <row r="35" spans="2:14" x14ac:dyDescent="0.25"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</row>
    <row r="49" s="1" customFormat="1" hidden="1" x14ac:dyDescent="0.25"/>
    <row r="50" s="1" customFormat="1" hidden="1" x14ac:dyDescent="0.25"/>
    <row r="51" s="1" customFormat="1" hidden="1" x14ac:dyDescent="0.25"/>
    <row r="52" s="1" customFormat="1" hidden="1" x14ac:dyDescent="0.25"/>
    <row r="53" s="1" customFormat="1" hidden="1" x14ac:dyDescent="0.25"/>
    <row r="54" s="1" customFormat="1" hidden="1" x14ac:dyDescent="0.25"/>
    <row r="55" s="1" customFormat="1" hidden="1" x14ac:dyDescent="0.25"/>
    <row r="56" s="1" customFormat="1" hidden="1" x14ac:dyDescent="0.25"/>
    <row r="57" s="1" customFormat="1" hidden="1" x14ac:dyDescent="0.25"/>
    <row r="58" s="1" customFormat="1" hidden="1" x14ac:dyDescent="0.25"/>
    <row r="59" s="1" customFormat="1" hidden="1" x14ac:dyDescent="0.25"/>
    <row r="60" s="1" customFormat="1" hidden="1" x14ac:dyDescent="0.25"/>
    <row r="61" s="1" customFormat="1" hidden="1" x14ac:dyDescent="0.25"/>
    <row r="62" s="1" customFormat="1" hidden="1" x14ac:dyDescent="0.25"/>
    <row r="63" s="1" customFormat="1" hidden="1" x14ac:dyDescent="0.25"/>
    <row r="64" s="1" customFormat="1" hidden="1" x14ac:dyDescent="0.25"/>
    <row r="65" s="1" customFormat="1" hidden="1" x14ac:dyDescent="0.25"/>
    <row r="66" s="1" customFormat="1" hidden="1" x14ac:dyDescent="0.25"/>
    <row r="67" s="1" customFormat="1" hidden="1" x14ac:dyDescent="0.25"/>
    <row r="68" s="1" customFormat="1" hidden="1" x14ac:dyDescent="0.25"/>
    <row r="69" s="1" customFormat="1" hidden="1" x14ac:dyDescent="0.25"/>
    <row r="70" s="1" customFormat="1" hidden="1" x14ac:dyDescent="0.25"/>
    <row r="71" s="1" customFormat="1" hidden="1" x14ac:dyDescent="0.25"/>
  </sheetData>
  <mergeCells count="2">
    <mergeCell ref="B18:N18"/>
    <mergeCell ref="B33:N33"/>
  </mergeCells>
  <hyperlinks>
    <hyperlink ref="B1" location="Contents!A1" display="&lt;&lt;&lt; Back to contents" xr:uid="{5AAC2195-412A-40B0-92F9-3EF72E9205CD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D87AF-C134-49FE-B474-F9F9BF9C06A0}">
  <sheetPr codeName="Sheet20">
    <pageSetUpPr fitToPage="1"/>
  </sheetPr>
  <dimension ref="A1:P36"/>
  <sheetViews>
    <sheetView showGridLines="0" zoomScale="80" zoomScaleNormal="80" workbookViewId="0">
      <pane ySplit="4" topLeftCell="A5" activePane="bottomLeft" state="frozenSplit"/>
      <selection activeCell="A58" sqref="A58:XFD1048576"/>
      <selection pane="bottomLeft"/>
    </sheetView>
  </sheetViews>
  <sheetFormatPr defaultColWidth="0" defaultRowHeight="15.75" zeroHeight="1" x14ac:dyDescent="0.25"/>
  <cols>
    <col min="1" max="1" width="3.375" style="1" customWidth="1"/>
    <col min="2" max="2" width="34.375" style="1" customWidth="1"/>
    <col min="3" max="3" width="76.625" style="1" customWidth="1"/>
    <col min="4" max="7" width="15.625" style="1" customWidth="1"/>
    <col min="8" max="8" width="18" style="1" customWidth="1"/>
    <col min="9" max="9" width="3.625" style="1" customWidth="1"/>
    <col min="10" max="10" width="1.5" style="1" customWidth="1"/>
    <col min="11" max="12" width="9" style="1" hidden="1" customWidth="1"/>
    <col min="13" max="13" width="11.375" style="1" hidden="1" customWidth="1"/>
    <col min="14" max="14" width="9" style="1" hidden="1" customWidth="1"/>
    <col min="15" max="16" width="3.375" style="1" hidden="1" customWidth="1"/>
    <col min="17" max="16384" width="9" style="1" hidden="1"/>
  </cols>
  <sheetData>
    <row r="1" spans="2:14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</row>
    <row r="2" spans="2:14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</row>
    <row r="3" spans="2:14" ht="25.5" x14ac:dyDescent="0.35">
      <c r="B3" s="57" t="s">
        <v>0</v>
      </c>
      <c r="C3" s="307"/>
      <c r="D3" s="307"/>
      <c r="E3" s="307"/>
      <c r="F3" s="307"/>
      <c r="G3" s="307"/>
      <c r="H3" s="308" t="s">
        <v>1</v>
      </c>
      <c r="I3" s="308"/>
      <c r="J3" s="307"/>
      <c r="K3" s="307"/>
      <c r="L3" s="307"/>
      <c r="M3" s="307"/>
      <c r="N3" s="307"/>
    </row>
    <row r="4" spans="2:14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</row>
    <row r="5" spans="2:14" x14ac:dyDescent="0.25">
      <c r="B5" s="307"/>
      <c r="C5" s="6"/>
      <c r="D5" s="6"/>
      <c r="E5" s="6"/>
      <c r="F5" s="6"/>
      <c r="G5" s="6"/>
      <c r="H5" s="6"/>
      <c r="I5" s="6"/>
      <c r="J5" s="6"/>
      <c r="K5" s="7"/>
      <c r="L5" s="7"/>
      <c r="M5" s="6"/>
      <c r="N5" s="6"/>
    </row>
    <row r="6" spans="2:14" ht="22.5" customHeight="1" x14ac:dyDescent="0.25">
      <c r="B6" s="38" t="s">
        <v>259</v>
      </c>
      <c r="C6" s="39"/>
      <c r="D6" s="39"/>
      <c r="E6" s="39"/>
      <c r="F6" s="39"/>
      <c r="G6" s="39"/>
      <c r="H6" s="6"/>
      <c r="I6" s="6"/>
      <c r="J6" s="6"/>
      <c r="K6" s="7"/>
      <c r="L6" s="7"/>
      <c r="M6" s="6"/>
      <c r="N6" s="6"/>
    </row>
    <row r="7" spans="2:14" ht="22.5" customHeight="1" x14ac:dyDescent="0.25">
      <c r="B7" s="2" t="s">
        <v>27</v>
      </c>
      <c r="C7" s="3"/>
      <c r="D7" s="3"/>
      <c r="E7" s="307"/>
      <c r="F7" s="307"/>
      <c r="G7" s="307"/>
      <c r="H7" s="307"/>
      <c r="I7" s="307"/>
      <c r="J7" s="307"/>
      <c r="K7" s="307"/>
      <c r="L7" s="307"/>
      <c r="M7" s="307"/>
      <c r="N7" s="307"/>
    </row>
    <row r="8" spans="2:14" ht="22.5" customHeight="1" x14ac:dyDescent="0.25">
      <c r="B8" s="125"/>
      <c r="C8" s="119"/>
      <c r="D8" s="83" t="s">
        <v>260</v>
      </c>
      <c r="E8" s="83" t="s">
        <v>261</v>
      </c>
      <c r="F8" s="83" t="s">
        <v>262</v>
      </c>
      <c r="G8" s="124" t="s">
        <v>227</v>
      </c>
      <c r="H8" s="137"/>
      <c r="I8" s="137"/>
      <c r="J8" s="307"/>
      <c r="K8" s="307"/>
      <c r="L8" s="307"/>
      <c r="M8" s="307"/>
      <c r="N8" s="307"/>
    </row>
    <row r="9" spans="2:14" s="4" customFormat="1" ht="20.100000000000001" customHeight="1" x14ac:dyDescent="0.25">
      <c r="B9" s="430" t="s">
        <v>263</v>
      </c>
      <c r="C9" s="370" t="s">
        <v>92</v>
      </c>
      <c r="D9" s="280">
        <v>0.13668487946877064</v>
      </c>
      <c r="E9" s="280">
        <v>0.2074445272826124</v>
      </c>
      <c r="F9" s="280">
        <v>5.6043811460452904E-2</v>
      </c>
      <c r="G9" s="280">
        <v>0.40017321821183593</v>
      </c>
      <c r="H9" s="279"/>
      <c r="I9" s="138"/>
      <c r="J9" s="310"/>
      <c r="K9" s="310"/>
      <c r="L9" s="310"/>
      <c r="M9" s="310"/>
      <c r="N9" s="310"/>
    </row>
    <row r="10" spans="2:14" s="4" customFormat="1" ht="20.100000000000001" customHeight="1" x14ac:dyDescent="0.25">
      <c r="B10" s="430"/>
      <c r="C10" s="370" t="s">
        <v>264</v>
      </c>
      <c r="D10" s="281">
        <v>0.10520928082493566</v>
      </c>
      <c r="E10" s="281">
        <v>0.17972263420215048</v>
      </c>
      <c r="F10" s="281">
        <v>4.7187135472442653E-2</v>
      </c>
      <c r="G10" s="280">
        <v>0.33211905049952878</v>
      </c>
      <c r="H10" s="138"/>
      <c r="I10" s="138"/>
      <c r="J10" s="310"/>
      <c r="K10" s="310"/>
      <c r="L10" s="310"/>
      <c r="M10" s="310"/>
      <c r="N10" s="310"/>
    </row>
    <row r="11" spans="2:14" s="4" customFormat="1" ht="20.100000000000001" customHeight="1" x14ac:dyDescent="0.25">
      <c r="B11" s="430"/>
      <c r="C11" s="370" t="s">
        <v>265</v>
      </c>
      <c r="D11" s="282">
        <v>4</v>
      </c>
      <c r="E11" s="282">
        <v>4</v>
      </c>
      <c r="F11" s="282">
        <v>5</v>
      </c>
      <c r="G11" s="282">
        <v>13</v>
      </c>
      <c r="H11" s="139"/>
      <c r="I11" s="139"/>
      <c r="J11" s="310"/>
      <c r="K11" s="310"/>
      <c r="L11" s="310"/>
      <c r="M11" s="310"/>
      <c r="N11" s="310"/>
    </row>
    <row r="12" spans="2:14" s="4" customFormat="1" ht="20.100000000000001" customHeight="1" x14ac:dyDescent="0.25">
      <c r="B12" s="430" t="s">
        <v>266</v>
      </c>
      <c r="C12" s="370" t="s">
        <v>267</v>
      </c>
      <c r="D12" s="280">
        <v>3.8103538148345627E-2</v>
      </c>
      <c r="E12" s="280">
        <v>0</v>
      </c>
      <c r="F12" s="280">
        <v>1.6358465851469169E-3</v>
      </c>
      <c r="G12" s="280">
        <v>3.9739384733492547E-2</v>
      </c>
      <c r="H12" s="138"/>
      <c r="I12" s="138"/>
      <c r="J12" s="310"/>
      <c r="K12" s="310"/>
      <c r="L12" s="310"/>
      <c r="M12" s="310"/>
      <c r="N12" s="310"/>
    </row>
    <row r="13" spans="2:14" s="4" customFormat="1" ht="20.100000000000001" customHeight="1" x14ac:dyDescent="0.25">
      <c r="B13" s="430"/>
      <c r="C13" s="370" t="s">
        <v>268</v>
      </c>
      <c r="D13" s="282">
        <v>1</v>
      </c>
      <c r="E13" s="282">
        <v>1</v>
      </c>
      <c r="F13" s="282">
        <v>1</v>
      </c>
      <c r="G13" s="282">
        <v>3</v>
      </c>
      <c r="H13" s="139"/>
      <c r="I13" s="139"/>
      <c r="J13" s="310"/>
      <c r="K13" s="310"/>
      <c r="L13" s="310"/>
      <c r="M13" s="310"/>
      <c r="N13" s="310"/>
    </row>
    <row r="14" spans="2:14" ht="15.75" customHeight="1" x14ac:dyDescent="0.25">
      <c r="B14" s="9" t="s">
        <v>269</v>
      </c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14" ht="15.75" customHeight="1" x14ac:dyDescent="0.25">
      <c r="B15" s="9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</row>
    <row r="16" spans="2:14" ht="15.75" customHeight="1" x14ac:dyDescent="0.25"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</row>
    <row r="17" spans="1:9" ht="22.5" customHeight="1" x14ac:dyDescent="0.25">
      <c r="A17" s="307"/>
      <c r="B17" s="85" t="s">
        <v>270</v>
      </c>
      <c r="C17" s="86"/>
      <c r="D17" s="86"/>
      <c r="E17" s="86"/>
      <c r="F17" s="86"/>
      <c r="G17" s="6"/>
      <c r="H17" s="6"/>
      <c r="I17" s="6"/>
    </row>
    <row r="18" spans="1:9" ht="22.5" customHeight="1" x14ac:dyDescent="0.25">
      <c r="A18" s="307"/>
      <c r="B18" s="2" t="s">
        <v>29</v>
      </c>
      <c r="C18" s="3"/>
      <c r="D18" s="3"/>
      <c r="E18" s="307"/>
      <c r="F18" s="307"/>
      <c r="G18" s="307"/>
      <c r="H18" s="307"/>
      <c r="I18" s="307"/>
    </row>
    <row r="19" spans="1:9" ht="22.5" customHeight="1" x14ac:dyDescent="0.25">
      <c r="A19" s="307"/>
      <c r="B19" s="127"/>
      <c r="C19" s="128"/>
      <c r="D19" s="83" t="s">
        <v>271</v>
      </c>
      <c r="E19" s="83" t="s">
        <v>272</v>
      </c>
      <c r="F19" s="124" t="s">
        <v>273</v>
      </c>
      <c r="G19" s="307"/>
      <c r="H19" s="307"/>
      <c r="I19" s="307"/>
    </row>
    <row r="20" spans="1:9" s="4" customFormat="1" ht="20.100000000000001" customHeight="1" x14ac:dyDescent="0.25">
      <c r="A20" s="310"/>
      <c r="B20" s="431" t="s">
        <v>263</v>
      </c>
      <c r="C20" s="370" t="s">
        <v>264</v>
      </c>
      <c r="D20" s="283">
        <v>6.5524785260129836E-2</v>
      </c>
      <c r="E20" s="283">
        <v>0.14573821077739499</v>
      </c>
      <c r="F20" s="284">
        <v>0</v>
      </c>
      <c r="G20" s="310"/>
      <c r="H20" s="310"/>
      <c r="I20" s="310"/>
    </row>
    <row r="21" spans="1:9" s="4" customFormat="1" ht="20.100000000000001" customHeight="1" x14ac:dyDescent="0.25">
      <c r="A21" s="310"/>
      <c r="B21" s="431"/>
      <c r="C21" s="370" t="s">
        <v>265</v>
      </c>
      <c r="D21" s="284">
        <v>2</v>
      </c>
      <c r="E21" s="284">
        <v>3</v>
      </c>
      <c r="F21" s="284" t="s">
        <v>76</v>
      </c>
      <c r="G21" s="310"/>
      <c r="H21" s="310"/>
      <c r="I21" s="310"/>
    </row>
    <row r="22" spans="1:9" s="4" customFormat="1" ht="20.100000000000001" customHeight="1" x14ac:dyDescent="0.25">
      <c r="A22" s="310"/>
      <c r="B22" s="431" t="s">
        <v>266</v>
      </c>
      <c r="C22" s="370" t="s">
        <v>267</v>
      </c>
      <c r="D22" s="283">
        <v>0</v>
      </c>
      <c r="E22" s="283">
        <v>6.7207436142110777E-2</v>
      </c>
      <c r="F22" s="284">
        <v>0</v>
      </c>
      <c r="G22" s="310"/>
      <c r="H22" s="310"/>
      <c r="I22" s="310"/>
    </row>
    <row r="23" spans="1:9" s="4" customFormat="1" ht="20.100000000000001" customHeight="1" x14ac:dyDescent="0.25">
      <c r="A23" s="310"/>
      <c r="B23" s="431"/>
      <c r="C23" s="370" t="s">
        <v>268</v>
      </c>
      <c r="D23" s="284" t="s">
        <v>76</v>
      </c>
      <c r="E23" s="284">
        <v>1</v>
      </c>
      <c r="F23" s="284" t="s">
        <v>76</v>
      </c>
      <c r="G23" s="310"/>
      <c r="H23" s="310"/>
      <c r="I23" s="310"/>
    </row>
    <row r="24" spans="1:9" ht="15.75" customHeight="1" x14ac:dyDescent="0.25">
      <c r="A24" s="307"/>
      <c r="B24" s="9" t="s">
        <v>269</v>
      </c>
      <c r="C24" s="307"/>
      <c r="D24" s="307"/>
      <c r="E24" s="307"/>
      <c r="F24" s="307"/>
      <c r="G24" s="307"/>
      <c r="H24" s="307"/>
      <c r="I24" s="307"/>
    </row>
    <row r="25" spans="1:9" ht="15.75" customHeight="1" x14ac:dyDescent="0.25">
      <c r="A25" s="307"/>
      <c r="B25" s="307"/>
      <c r="C25" s="307"/>
      <c r="D25" s="307"/>
      <c r="E25" s="307"/>
      <c r="F25" s="307"/>
      <c r="G25" s="307"/>
      <c r="H25" s="307"/>
      <c r="I25" s="307"/>
    </row>
    <row r="26" spans="1:9" ht="15.75" hidden="1" customHeight="1" x14ac:dyDescent="0.25">
      <c r="A26" s="307"/>
      <c r="B26" s="307"/>
      <c r="C26" s="307"/>
      <c r="D26" s="307"/>
      <c r="E26" s="307"/>
      <c r="F26" s="307"/>
      <c r="G26" s="307"/>
      <c r="H26" s="307"/>
      <c r="I26" s="307"/>
    </row>
    <row r="27" spans="1:9" ht="22.5" hidden="1" customHeight="1" x14ac:dyDescent="0.25">
      <c r="A27" s="307"/>
      <c r="B27" s="307"/>
      <c r="C27" s="307"/>
      <c r="D27" s="307"/>
      <c r="E27" s="307"/>
      <c r="F27" s="307"/>
      <c r="G27" s="307"/>
      <c r="H27" s="307"/>
      <c r="I27" s="307"/>
    </row>
    <row r="28" spans="1:9" ht="22.5" hidden="1" customHeight="1" x14ac:dyDescent="0.25">
      <c r="A28" s="307"/>
      <c r="B28" s="307"/>
      <c r="C28" s="307"/>
      <c r="D28" s="307"/>
      <c r="E28" s="307"/>
      <c r="F28" s="307"/>
      <c r="G28" s="307"/>
      <c r="H28" s="307"/>
      <c r="I28" s="307"/>
    </row>
    <row r="29" spans="1:9" ht="22.5" hidden="1" customHeight="1" x14ac:dyDescent="0.25">
      <c r="A29" s="307"/>
      <c r="B29" s="307"/>
      <c r="C29" s="307"/>
      <c r="D29" s="307"/>
      <c r="E29" s="307"/>
      <c r="F29" s="307"/>
      <c r="G29" s="307"/>
      <c r="H29" s="307"/>
      <c r="I29" s="307"/>
    </row>
    <row r="30" spans="1:9" s="4" customFormat="1" ht="20.100000000000001" hidden="1" customHeight="1" x14ac:dyDescent="0.25">
      <c r="A30" s="307"/>
      <c r="B30" s="307"/>
      <c r="C30" s="307"/>
      <c r="D30" s="307"/>
      <c r="E30" s="307"/>
      <c r="F30" s="307"/>
      <c r="G30" s="307"/>
      <c r="H30" s="307"/>
      <c r="I30" s="307"/>
    </row>
    <row r="31" spans="1:9" ht="15.75" hidden="1" customHeight="1" x14ac:dyDescent="0.25">
      <c r="A31" s="307"/>
      <c r="B31" s="307"/>
      <c r="C31" s="307"/>
      <c r="D31" s="307"/>
      <c r="E31" s="307"/>
      <c r="F31" s="307"/>
      <c r="G31" s="307"/>
      <c r="H31" s="307"/>
      <c r="I31" s="307"/>
    </row>
    <row r="32" spans="1:9" ht="15.75" hidden="1" customHeight="1" x14ac:dyDescent="0.25">
      <c r="A32" s="307"/>
      <c r="B32" s="307"/>
      <c r="C32" s="307"/>
      <c r="D32" s="307"/>
      <c r="E32" s="307"/>
      <c r="F32" s="307"/>
      <c r="G32" s="307"/>
      <c r="H32" s="307"/>
      <c r="I32" s="307"/>
    </row>
    <row r="33" spans="1:10" ht="22.5" hidden="1" customHeight="1" x14ac:dyDescent="0.25">
      <c r="A33" s="307"/>
      <c r="B33" s="307"/>
      <c r="C33" s="307"/>
      <c r="D33" s="307"/>
      <c r="E33" s="307"/>
      <c r="F33" s="307"/>
      <c r="G33" s="307"/>
      <c r="H33" s="307"/>
      <c r="I33" s="307"/>
      <c r="J33" s="307"/>
    </row>
    <row r="34" spans="1:10" ht="22.5" hidden="1" customHeight="1" x14ac:dyDescent="0.25">
      <c r="A34" s="307"/>
      <c r="B34" s="307"/>
      <c r="C34" s="307"/>
      <c r="D34" s="307"/>
      <c r="E34" s="307"/>
      <c r="F34" s="307"/>
      <c r="G34" s="307"/>
      <c r="H34" s="307"/>
      <c r="I34" s="307"/>
      <c r="J34" s="307"/>
    </row>
    <row r="35" spans="1:10" ht="22.5" hidden="1" customHeight="1" x14ac:dyDescent="0.25">
      <c r="A35" s="307"/>
      <c r="B35" s="307"/>
      <c r="C35" s="307"/>
      <c r="D35" s="307"/>
      <c r="E35" s="307"/>
      <c r="F35" s="307"/>
      <c r="G35" s="307"/>
      <c r="H35" s="307"/>
      <c r="I35" s="307"/>
      <c r="J35" s="307"/>
    </row>
    <row r="36" spans="1:10" s="4" customFormat="1" ht="20.100000000000001" hidden="1" customHeight="1" x14ac:dyDescent="0.25">
      <c r="A36" s="307"/>
      <c r="B36" s="307"/>
      <c r="C36" s="307"/>
      <c r="D36" s="307"/>
      <c r="E36" s="307"/>
      <c r="F36" s="307"/>
      <c r="G36" s="307"/>
      <c r="H36" s="307"/>
      <c r="I36" s="307"/>
      <c r="J36" s="307"/>
    </row>
  </sheetData>
  <mergeCells count="4">
    <mergeCell ref="B9:B11"/>
    <mergeCell ref="B12:B13"/>
    <mergeCell ref="B20:B21"/>
    <mergeCell ref="B22:B23"/>
  </mergeCells>
  <hyperlinks>
    <hyperlink ref="B1" location="Contents!A1" display="&lt;&lt;&lt; Back to contents" xr:uid="{ECF3136E-84C6-4F05-A020-95463183FEE1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6348-B98B-4436-BAFC-03C12E8E5CF8}">
  <sheetPr codeName="Sheet24">
    <pageSetUpPr fitToPage="1"/>
  </sheetPr>
  <dimension ref="A1:U19"/>
  <sheetViews>
    <sheetView showGridLines="0" zoomScale="80" zoomScaleNormal="80" workbookViewId="0">
      <pane ySplit="4" topLeftCell="A5" activePane="bottomLeft" state="frozenSplit"/>
      <selection activeCell="A58" sqref="A58:XFD1048576"/>
      <selection pane="bottomLeft" activeCell="B6" sqref="B6"/>
    </sheetView>
  </sheetViews>
  <sheetFormatPr defaultColWidth="0" defaultRowHeight="15.75" zeroHeight="1" x14ac:dyDescent="0.25"/>
  <cols>
    <col min="1" max="1" width="3.375" style="1" customWidth="1"/>
    <col min="2" max="2" width="35.625" style="1" customWidth="1"/>
    <col min="3" max="3" width="15.625" style="1" customWidth="1"/>
    <col min="4" max="4" width="1.5" style="1" customWidth="1"/>
    <col min="5" max="5" width="15.625" style="1" customWidth="1"/>
    <col min="6" max="6" width="1.5" style="1" customWidth="1"/>
    <col min="7" max="7" width="11.375" style="1" customWidth="1"/>
    <col min="8" max="11" width="9" style="1" customWidth="1"/>
    <col min="12" max="13" width="10.375" style="1" customWidth="1"/>
    <col min="14" max="14" width="11.375" style="1" customWidth="1"/>
    <col min="15" max="16" width="9" style="1" customWidth="1"/>
    <col min="17" max="17" width="11.375" style="1" customWidth="1"/>
    <col min="18" max="18" width="9" style="1" customWidth="1"/>
    <col min="19" max="19" width="3.375" style="1" customWidth="1"/>
    <col min="20" max="20" width="3.875" style="1" customWidth="1"/>
    <col min="21" max="21" width="1.625" style="1" customWidth="1"/>
    <col min="22" max="16384" width="9" style="1" hidden="1"/>
  </cols>
  <sheetData>
    <row r="1" spans="2:20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</row>
    <row r="2" spans="2:20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</row>
    <row r="3" spans="2:20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8" t="s">
        <v>1</v>
      </c>
      <c r="T3" s="307"/>
    </row>
    <row r="4" spans="2:20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</row>
    <row r="5" spans="2:20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  <c r="P5" s="7"/>
      <c r="Q5" s="6"/>
      <c r="R5" s="6"/>
      <c r="S5" s="307"/>
      <c r="T5" s="307"/>
    </row>
    <row r="6" spans="2:20" ht="22.5" customHeight="1" x14ac:dyDescent="0.25">
      <c r="B6" s="85" t="s">
        <v>274</v>
      </c>
      <c r="C6" s="86"/>
      <c r="D6" s="86"/>
      <c r="E6" s="86"/>
      <c r="F6" s="8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2:20" ht="22.5" customHeight="1" x14ac:dyDescent="0.25">
      <c r="B7" s="2" t="s">
        <v>30</v>
      </c>
      <c r="C7" s="3"/>
      <c r="D7" s="3"/>
      <c r="E7" s="3"/>
      <c r="F7" s="3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</row>
    <row r="8" spans="2:20" x14ac:dyDescent="0.25"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</row>
    <row r="9" spans="2:20" ht="37.5" customHeight="1" x14ac:dyDescent="0.25">
      <c r="B9" s="129" t="s">
        <v>275</v>
      </c>
      <c r="C9" s="79" t="s">
        <v>276</v>
      </c>
      <c r="D9" s="79"/>
      <c r="E9" s="79" t="s">
        <v>92</v>
      </c>
      <c r="F9" s="69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</row>
    <row r="10" spans="2:20" s="4" customFormat="1" ht="20.100000000000001" customHeight="1" x14ac:dyDescent="0.25">
      <c r="B10" s="126" t="s">
        <v>277</v>
      </c>
      <c r="C10" s="285">
        <v>9.2780000000000001E-2</v>
      </c>
      <c r="D10" s="285"/>
      <c r="E10" s="285">
        <v>9.9000000000000005E-2</v>
      </c>
      <c r="F10" s="285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</row>
    <row r="11" spans="2:20" s="4" customFormat="1" ht="20.100000000000001" customHeight="1" x14ac:dyDescent="0.25">
      <c r="B11" s="126" t="s">
        <v>278</v>
      </c>
      <c r="C11" s="285">
        <v>0.46600000000000003</v>
      </c>
      <c r="D11" s="285"/>
      <c r="E11" s="285">
        <v>0.48</v>
      </c>
      <c r="F11" s="285"/>
      <c r="G11" s="310"/>
      <c r="H11" s="387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</row>
    <row r="12" spans="2:20" s="4" customFormat="1" ht="20.100000000000001" customHeight="1" x14ac:dyDescent="0.25">
      <c r="B12" s="126" t="s">
        <v>279</v>
      </c>
      <c r="C12" s="285">
        <v>0.19683999999999999</v>
      </c>
      <c r="D12" s="285"/>
      <c r="E12" s="285">
        <v>0.17699999999999999</v>
      </c>
      <c r="F12" s="285"/>
      <c r="G12" s="310"/>
      <c r="H12" s="388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</row>
    <row r="13" spans="2:20" s="4" customFormat="1" ht="20.100000000000001" customHeight="1" x14ac:dyDescent="0.25">
      <c r="B13" s="126" t="s">
        <v>280</v>
      </c>
      <c r="C13" s="285">
        <v>8.6819999999999994E-2</v>
      </c>
      <c r="D13" s="285"/>
      <c r="E13" s="285">
        <v>8.2000000000000003E-2</v>
      </c>
      <c r="F13" s="285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</row>
    <row r="14" spans="2:20" s="4" customFormat="1" ht="20.100000000000001" customHeight="1" x14ac:dyDescent="0.25">
      <c r="B14" s="126" t="s">
        <v>281</v>
      </c>
      <c r="C14" s="285">
        <v>6.8529999999999994E-2</v>
      </c>
      <c r="D14" s="285"/>
      <c r="E14" s="285">
        <v>4.9000000000000002E-2</v>
      </c>
      <c r="F14" s="285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</row>
    <row r="15" spans="2:20" s="4" customFormat="1" ht="20.100000000000001" customHeight="1" x14ac:dyDescent="0.25">
      <c r="B15" s="126" t="s">
        <v>282</v>
      </c>
      <c r="C15" s="285">
        <v>7.8119999999999995E-2</v>
      </c>
      <c r="D15" s="285"/>
      <c r="E15" s="285">
        <v>0.11</v>
      </c>
      <c r="F15" s="285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</row>
    <row r="16" spans="2:20" s="4" customFormat="1" ht="20.100000000000001" customHeight="1" x14ac:dyDescent="0.25">
      <c r="B16" s="126" t="s">
        <v>283</v>
      </c>
      <c r="C16" s="285">
        <v>0</v>
      </c>
      <c r="D16" s="285"/>
      <c r="E16" s="285">
        <v>0</v>
      </c>
      <c r="F16" s="285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</row>
    <row r="17" spans="2:6" s="4" customFormat="1" ht="20.100000000000001" customHeight="1" x14ac:dyDescent="0.25">
      <c r="B17" s="126" t="s">
        <v>284</v>
      </c>
      <c r="C17" s="285">
        <v>1.09E-2</v>
      </c>
      <c r="D17" s="285"/>
      <c r="E17" s="285">
        <v>3.0000000000000001E-3</v>
      </c>
      <c r="F17" s="285"/>
    </row>
    <row r="18" spans="2:6" s="4" customFormat="1" ht="20.100000000000001" customHeight="1" x14ac:dyDescent="0.25">
      <c r="B18" s="206"/>
      <c r="C18" s="207">
        <v>1</v>
      </c>
      <c r="D18" s="208"/>
      <c r="E18" s="207">
        <v>1</v>
      </c>
      <c r="F18" s="208"/>
    </row>
    <row r="19" spans="2:6" x14ac:dyDescent="0.25">
      <c r="B19" s="307"/>
      <c r="C19" s="307"/>
      <c r="D19" s="307"/>
      <c r="E19" s="307"/>
      <c r="F19" s="307"/>
    </row>
  </sheetData>
  <hyperlinks>
    <hyperlink ref="B1" location="Contents!A1" display="&lt;&lt;&lt; Back to contents" xr:uid="{5ACA1F48-0B9B-46F2-A079-A90D922F3B3E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7CAC-BB55-4BC1-B36D-034A6036D292}">
  <sheetPr codeName="Sheet25">
    <pageSetUpPr fitToPage="1"/>
  </sheetPr>
  <dimension ref="A1:Q20"/>
  <sheetViews>
    <sheetView showGridLines="0" zoomScale="80" zoomScaleNormal="80" workbookViewId="0">
      <pane ySplit="4" topLeftCell="A5" activePane="bottomLeft" state="frozenSplit"/>
      <selection activeCell="A58" sqref="A58:XFD1048576"/>
      <selection pane="bottomLeft" activeCell="B6" sqref="B6"/>
    </sheetView>
  </sheetViews>
  <sheetFormatPr defaultColWidth="0" defaultRowHeight="15.75" zeroHeight="1" x14ac:dyDescent="0.25"/>
  <cols>
    <col min="1" max="1" width="3.375" style="1" customWidth="1"/>
    <col min="2" max="2" width="18.375" style="1" customWidth="1"/>
    <col min="3" max="3" width="90.875" style="1" customWidth="1"/>
    <col min="4" max="4" width="17" style="1" customWidth="1"/>
    <col min="5" max="5" width="19.875" style="1" customWidth="1"/>
    <col min="6" max="6" width="1.625" style="1" customWidth="1"/>
    <col min="7" max="7" width="19.875" style="1" customWidth="1"/>
    <col min="8" max="8" width="1.625" style="1" customWidth="1"/>
    <col min="9" max="9" width="4.375" style="1" customWidth="1"/>
    <col min="10" max="10" width="17.625" style="1" customWidth="1"/>
    <col min="11" max="11" width="3.625" style="1" customWidth="1"/>
    <col min="12" max="12" width="1.625" style="1" customWidth="1"/>
    <col min="13" max="14" width="9" style="1" hidden="1" customWidth="1"/>
    <col min="15" max="15" width="11.375" style="1" hidden="1" customWidth="1"/>
    <col min="16" max="16" width="9" style="1" hidden="1" customWidth="1"/>
    <col min="17" max="17" width="3.375" style="1" hidden="1" customWidth="1"/>
    <col min="18" max="16384" width="9" style="1" hidden="1"/>
  </cols>
  <sheetData>
    <row r="1" spans="2:16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</row>
    <row r="2" spans="2:16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</row>
    <row r="3" spans="2:16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8" t="s">
        <v>1</v>
      </c>
      <c r="K3" s="307"/>
      <c r="L3" s="307"/>
      <c r="M3" s="307"/>
      <c r="N3" s="307"/>
      <c r="O3" s="307"/>
      <c r="P3" s="307"/>
    </row>
    <row r="4" spans="2:16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</row>
    <row r="5" spans="2:16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6"/>
      <c r="P5" s="6"/>
    </row>
    <row r="6" spans="2:16" ht="22.5" customHeight="1" x14ac:dyDescent="0.25">
      <c r="B6" s="85" t="s">
        <v>285</v>
      </c>
      <c r="C6" s="86"/>
      <c r="D6" s="86"/>
      <c r="E6" s="86"/>
      <c r="F6" s="86"/>
      <c r="G6" s="86"/>
      <c r="H6" s="86"/>
      <c r="I6" s="6"/>
      <c r="J6" s="6"/>
      <c r="K6" s="6"/>
      <c r="L6" s="6"/>
      <c r="M6" s="7"/>
      <c r="N6" s="7"/>
      <c r="O6" s="6"/>
      <c r="P6" s="6"/>
    </row>
    <row r="7" spans="2:16" ht="22.5" customHeight="1" x14ac:dyDescent="0.25">
      <c r="B7" s="2" t="s">
        <v>32</v>
      </c>
      <c r="C7" s="3"/>
      <c r="D7" s="3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</row>
    <row r="8" spans="2:16" x14ac:dyDescent="0.25"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</row>
    <row r="9" spans="2:16" s="4" customFormat="1" ht="39.950000000000003" customHeight="1" x14ac:dyDescent="0.25">
      <c r="B9" s="130" t="s">
        <v>286</v>
      </c>
      <c r="C9" s="131" t="s">
        <v>287</v>
      </c>
      <c r="D9" s="83" t="s">
        <v>38</v>
      </c>
      <c r="E9" s="79" t="s">
        <v>288</v>
      </c>
      <c r="F9" s="79"/>
      <c r="G9" s="79" t="s">
        <v>289</v>
      </c>
      <c r="H9" s="69"/>
      <c r="I9" s="135"/>
      <c r="J9" s="135"/>
      <c r="K9" s="307"/>
      <c r="L9" s="310"/>
      <c r="M9" s="310"/>
      <c r="N9" s="310"/>
      <c r="O9" s="310"/>
      <c r="P9" s="310"/>
    </row>
    <row r="10" spans="2:16" s="4" customFormat="1" ht="20.100000000000001" customHeight="1" x14ac:dyDescent="0.25">
      <c r="B10" s="108" t="s">
        <v>121</v>
      </c>
      <c r="C10" s="108" t="s">
        <v>290</v>
      </c>
      <c r="D10" s="282" t="s">
        <v>291</v>
      </c>
      <c r="E10" s="286">
        <v>0.18290000000000001</v>
      </c>
      <c r="F10" s="286"/>
      <c r="G10" s="286">
        <v>0.18292892617449666</v>
      </c>
      <c r="H10" s="286"/>
      <c r="I10" s="140"/>
      <c r="J10" s="140"/>
      <c r="K10" s="307"/>
      <c r="L10" s="310"/>
      <c r="M10" s="310"/>
      <c r="N10" s="310"/>
      <c r="O10" s="310"/>
      <c r="P10" s="310"/>
    </row>
    <row r="11" spans="2:16" s="4" customFormat="1" ht="20.100000000000001" customHeight="1" x14ac:dyDescent="0.25">
      <c r="B11" s="108" t="s">
        <v>292</v>
      </c>
      <c r="C11" s="108" t="s">
        <v>293</v>
      </c>
      <c r="D11" s="282" t="s">
        <v>291</v>
      </c>
      <c r="E11" s="286">
        <v>0.20705000000000001</v>
      </c>
      <c r="F11" s="286"/>
      <c r="G11" s="286">
        <v>0.20707400000000001</v>
      </c>
      <c r="H11" s="286"/>
      <c r="I11" s="140"/>
      <c r="J11" s="140"/>
      <c r="K11" s="307"/>
      <c r="L11" s="310"/>
      <c r="M11" s="310"/>
      <c r="N11" s="310"/>
      <c r="O11" s="310"/>
      <c r="P11" s="310"/>
    </row>
    <row r="12" spans="2:16" s="4" customFormat="1" ht="20.100000000000001" customHeight="1" x14ac:dyDescent="0.25">
      <c r="B12" s="108" t="s">
        <v>294</v>
      </c>
      <c r="C12" s="108" t="s">
        <v>295</v>
      </c>
      <c r="D12" s="282" t="s">
        <v>291</v>
      </c>
      <c r="E12" s="287">
        <v>0</v>
      </c>
      <c r="F12" s="287"/>
      <c r="G12" s="287">
        <v>0</v>
      </c>
      <c r="H12" s="287"/>
      <c r="I12" s="141"/>
      <c r="J12" s="141"/>
      <c r="K12" s="307"/>
      <c r="L12" s="310"/>
      <c r="M12" s="310"/>
      <c r="N12" s="310"/>
      <c r="O12" s="310"/>
      <c r="P12" s="310"/>
    </row>
    <row r="13" spans="2:16" s="4" customFormat="1" ht="20.100000000000001" customHeight="1" x14ac:dyDescent="0.25">
      <c r="B13" s="108" t="s">
        <v>133</v>
      </c>
      <c r="C13" s="108" t="s">
        <v>296</v>
      </c>
      <c r="D13" s="282" t="s">
        <v>291</v>
      </c>
      <c r="E13" s="286">
        <v>4.5900000000000003E-2</v>
      </c>
      <c r="F13" s="286"/>
      <c r="G13" s="286">
        <v>4.5900000000000003E-2</v>
      </c>
      <c r="H13" s="286"/>
      <c r="I13" s="140"/>
      <c r="J13" s="140"/>
      <c r="K13" s="307"/>
      <c r="L13" s="310"/>
      <c r="M13" s="310"/>
      <c r="N13" s="310"/>
      <c r="O13" s="310"/>
      <c r="P13" s="310"/>
    </row>
    <row r="14" spans="2:16" s="4" customFormat="1" ht="20.100000000000001" customHeight="1" x14ac:dyDescent="0.25">
      <c r="B14" s="108" t="s">
        <v>133</v>
      </c>
      <c r="C14" s="108" t="s">
        <v>297</v>
      </c>
      <c r="D14" s="282" t="s">
        <v>291</v>
      </c>
      <c r="E14" s="286">
        <v>1.83E-2</v>
      </c>
      <c r="F14" s="286"/>
      <c r="G14" s="286">
        <v>1.7915111409395973E-2</v>
      </c>
      <c r="H14" s="286"/>
      <c r="I14" s="140"/>
      <c r="J14" s="140"/>
      <c r="K14" s="307"/>
      <c r="L14" s="310"/>
      <c r="M14" s="310"/>
      <c r="N14" s="310"/>
      <c r="O14" s="310"/>
      <c r="P14" s="310"/>
    </row>
    <row r="15" spans="2:16" s="4" customFormat="1" ht="20.100000000000001" customHeight="1" x14ac:dyDescent="0.25">
      <c r="B15" s="108" t="s">
        <v>133</v>
      </c>
      <c r="C15" s="108" t="s">
        <v>298</v>
      </c>
      <c r="D15" s="282" t="s">
        <v>291</v>
      </c>
      <c r="E15" s="286">
        <v>4.0000000000000001E-3</v>
      </c>
      <c r="F15" s="286"/>
      <c r="G15" s="286">
        <v>3.9699999999999996E-3</v>
      </c>
      <c r="H15" s="286"/>
      <c r="I15" s="140"/>
      <c r="J15" s="140"/>
      <c r="K15" s="307"/>
      <c r="L15" s="310"/>
      <c r="M15" s="310"/>
      <c r="N15" s="310"/>
      <c r="O15" s="310"/>
      <c r="P15" s="310"/>
    </row>
    <row r="16" spans="2:16" s="4" customFormat="1" ht="20.100000000000001" customHeight="1" x14ac:dyDescent="0.25">
      <c r="B16" s="108" t="s">
        <v>133</v>
      </c>
      <c r="C16" s="108" t="s">
        <v>299</v>
      </c>
      <c r="D16" s="282" t="s">
        <v>291</v>
      </c>
      <c r="E16" s="286">
        <v>3.0200000000000001E-2</v>
      </c>
      <c r="F16" s="286"/>
      <c r="G16" s="286">
        <v>3.0210000000000001E-2</v>
      </c>
      <c r="H16" s="286"/>
      <c r="I16" s="140"/>
      <c r="J16" s="140"/>
      <c r="K16" s="307"/>
      <c r="L16" s="310"/>
      <c r="M16" s="310"/>
      <c r="N16" s="310"/>
      <c r="O16" s="310"/>
      <c r="P16" s="310"/>
    </row>
    <row r="17" spans="2:11" s="4" customFormat="1" ht="20.100000000000001" customHeight="1" x14ac:dyDescent="0.25">
      <c r="B17" s="108" t="s">
        <v>133</v>
      </c>
      <c r="C17" s="108" t="s">
        <v>300</v>
      </c>
      <c r="D17" s="282" t="s">
        <v>301</v>
      </c>
      <c r="E17" s="286">
        <v>0.15310000000000001</v>
      </c>
      <c r="F17" s="286"/>
      <c r="G17" s="286">
        <v>0.20131829171065632</v>
      </c>
      <c r="H17" s="286"/>
      <c r="I17" s="140"/>
      <c r="J17" s="140"/>
      <c r="K17" s="307"/>
    </row>
    <row r="18" spans="2:11" s="4" customFormat="1" ht="20.100000000000001" customHeight="1" x14ac:dyDescent="0.25">
      <c r="B18" s="108" t="s">
        <v>133</v>
      </c>
      <c r="C18" s="108" t="s">
        <v>302</v>
      </c>
      <c r="D18" s="282" t="s">
        <v>303</v>
      </c>
      <c r="E18" s="286">
        <v>0.1857</v>
      </c>
      <c r="F18" s="286"/>
      <c r="G18" s="286">
        <v>0.1766845465790137</v>
      </c>
      <c r="H18" s="286"/>
      <c r="I18" s="140"/>
      <c r="J18" s="140"/>
      <c r="K18" s="307"/>
    </row>
    <row r="19" spans="2:11" s="4" customFormat="1" ht="20.100000000000001" customHeight="1" x14ac:dyDescent="0.25">
      <c r="B19" s="108" t="s">
        <v>133</v>
      </c>
      <c r="C19" s="108" t="s">
        <v>304</v>
      </c>
      <c r="D19" s="282" t="s">
        <v>305</v>
      </c>
      <c r="E19" s="288">
        <v>6.4105999999999996</v>
      </c>
      <c r="F19" s="288"/>
      <c r="G19" s="288">
        <v>21.280807236876331</v>
      </c>
      <c r="H19" s="288"/>
      <c r="I19" s="142"/>
      <c r="J19" s="142"/>
      <c r="K19" s="307"/>
    </row>
    <row r="20" spans="2:11" x14ac:dyDescent="0.25">
      <c r="B20" s="307"/>
      <c r="C20" s="307"/>
      <c r="D20" s="307"/>
      <c r="E20" s="307"/>
      <c r="F20" s="307"/>
      <c r="G20" s="307"/>
      <c r="H20" s="307"/>
      <c r="I20" s="307"/>
      <c r="J20" s="307"/>
      <c r="K20" s="307"/>
    </row>
  </sheetData>
  <hyperlinks>
    <hyperlink ref="B1" location="Contents!A1" display="&lt;&lt;&lt; Back to contents" xr:uid="{4EEE39A6-FDDD-4FDF-9B91-1B1D279DD7C0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90D22-1B60-4731-802F-31024338C2D5}">
  <sheetPr codeName="Sheet4">
    <pageSetUpPr fitToPage="1"/>
  </sheetPr>
  <dimension ref="A1:W49"/>
  <sheetViews>
    <sheetView showGridLines="0" zoomScale="80" zoomScaleNormal="80" workbookViewId="0">
      <pane ySplit="4" topLeftCell="A5" activePane="bottomLeft" state="frozenSplit"/>
      <selection activeCell="A58" sqref="A58:XFD1048576"/>
      <selection pane="bottomLeft" activeCell="B6" sqref="B6"/>
    </sheetView>
  </sheetViews>
  <sheetFormatPr defaultColWidth="0" defaultRowHeight="15.75" zeroHeight="1" x14ac:dyDescent="0.25"/>
  <cols>
    <col min="1" max="1" width="3.375" style="1" customWidth="1"/>
    <col min="2" max="2" width="34.375" style="1" customWidth="1"/>
    <col min="3" max="3" width="15.625" style="1" customWidth="1"/>
    <col min="4" max="4" width="1.5" style="1" customWidth="1"/>
    <col min="5" max="5" width="15.625" style="1" customWidth="1"/>
    <col min="6" max="6" width="1.5" style="1" customWidth="1"/>
    <col min="7" max="7" width="15.625" style="1" customWidth="1"/>
    <col min="8" max="8" width="1.5" style="1" customWidth="1"/>
    <col min="9" max="9" width="15.625" style="1" customWidth="1"/>
    <col min="10" max="10" width="1.5" style="1" customWidth="1"/>
    <col min="11" max="11" width="15.625" style="1" customWidth="1"/>
    <col min="12" max="12" width="1.5" style="1" customWidth="1"/>
    <col min="13" max="13" width="15.625" style="1" customWidth="1"/>
    <col min="14" max="14" width="1.5" style="1" customWidth="1"/>
    <col min="15" max="17" width="9" style="1" customWidth="1"/>
    <col min="18" max="18" width="9.125" style="1" customWidth="1"/>
    <col min="19" max="20" width="9" style="1" customWidth="1"/>
    <col min="21" max="21" width="3.625" style="1" customWidth="1"/>
    <col min="22" max="22" width="1.625" style="1" customWidth="1"/>
    <col min="23" max="23" width="3.375" style="1" hidden="1" customWidth="1"/>
    <col min="24" max="16384" width="9" style="1" hidden="1"/>
  </cols>
  <sheetData>
    <row r="1" spans="2:22" x14ac:dyDescent="0.25">
      <c r="B1" s="71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</row>
    <row r="2" spans="2:22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</row>
    <row r="3" spans="2:22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8" t="s">
        <v>1</v>
      </c>
      <c r="U3" s="307"/>
      <c r="V3" s="307"/>
    </row>
    <row r="4" spans="2:22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</row>
    <row r="5" spans="2:22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  <c r="P5" s="7"/>
      <c r="Q5" s="7"/>
      <c r="R5" s="7"/>
      <c r="S5" s="7"/>
      <c r="T5" s="7"/>
      <c r="U5" s="6"/>
      <c r="V5" s="6"/>
    </row>
    <row r="6" spans="2:22" ht="22.5" customHeight="1" x14ac:dyDescent="0.25">
      <c r="B6" s="85" t="s">
        <v>306</v>
      </c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7"/>
      <c r="P6" s="7"/>
      <c r="Q6" s="7"/>
      <c r="R6" s="7"/>
      <c r="S6" s="7"/>
      <c r="T6" s="7"/>
      <c r="U6" s="6"/>
      <c r="V6" s="6"/>
    </row>
    <row r="7" spans="2:22" ht="22.5" customHeight="1" x14ac:dyDescent="0.25">
      <c r="B7" s="2" t="s">
        <v>34</v>
      </c>
      <c r="C7" s="3"/>
      <c r="D7" s="307"/>
      <c r="E7" s="3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</row>
    <row r="8" spans="2:22" x14ac:dyDescent="0.25"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</row>
    <row r="9" spans="2:22" ht="22.5" customHeight="1" x14ac:dyDescent="0.25">
      <c r="B9" s="125"/>
      <c r="C9" s="432" t="s">
        <v>307</v>
      </c>
      <c r="D9" s="432"/>
      <c r="E9" s="432"/>
      <c r="F9" s="432"/>
      <c r="G9" s="432" t="s">
        <v>308</v>
      </c>
      <c r="H9" s="432"/>
      <c r="I9" s="432"/>
      <c r="J9" s="432"/>
      <c r="K9" s="432" t="s">
        <v>309</v>
      </c>
      <c r="L9" s="432"/>
      <c r="M9" s="432"/>
      <c r="N9" s="433"/>
      <c r="O9" s="307"/>
      <c r="P9" s="307"/>
      <c r="Q9" s="307"/>
      <c r="R9" s="307"/>
      <c r="S9" s="307"/>
      <c r="T9" s="307"/>
      <c r="U9" s="307"/>
      <c r="V9" s="307"/>
    </row>
    <row r="10" spans="2:22" ht="22.5" customHeight="1" x14ac:dyDescent="0.25">
      <c r="B10" s="209"/>
      <c r="C10" s="293">
        <v>2024</v>
      </c>
      <c r="D10" s="293"/>
      <c r="E10" s="293">
        <v>2023</v>
      </c>
      <c r="F10" s="293"/>
      <c r="G10" s="293">
        <v>2024</v>
      </c>
      <c r="H10" s="293"/>
      <c r="I10" s="293">
        <v>2023</v>
      </c>
      <c r="J10" s="293"/>
      <c r="K10" s="293">
        <v>2024</v>
      </c>
      <c r="L10" s="293"/>
      <c r="M10" s="293">
        <v>2023</v>
      </c>
      <c r="N10" s="293"/>
      <c r="O10" s="307"/>
      <c r="P10" s="307"/>
      <c r="Q10" s="307"/>
      <c r="R10" s="307"/>
      <c r="S10" s="307"/>
      <c r="T10" s="307"/>
      <c r="U10" s="307"/>
      <c r="V10" s="307"/>
    </row>
    <row r="11" spans="2:22" s="4" customFormat="1" ht="20.100000000000001" customHeight="1" x14ac:dyDescent="0.25">
      <c r="B11" s="389" t="s">
        <v>310</v>
      </c>
      <c r="C11" s="390">
        <v>259822</v>
      </c>
      <c r="D11" s="391"/>
      <c r="E11" s="391">
        <v>266513</v>
      </c>
      <c r="F11" s="392"/>
      <c r="G11" s="390">
        <v>981639</v>
      </c>
      <c r="H11" s="391"/>
      <c r="I11" s="391">
        <v>920142</v>
      </c>
      <c r="J11" s="392"/>
      <c r="K11" s="390">
        <v>1716207</v>
      </c>
      <c r="L11" s="391"/>
      <c r="M11" s="391">
        <v>913843</v>
      </c>
      <c r="N11" s="393"/>
      <c r="O11" s="140"/>
      <c r="P11" s="310"/>
      <c r="Q11" s="310"/>
      <c r="R11" s="310"/>
      <c r="S11" s="310"/>
      <c r="T11" s="310"/>
      <c r="U11" s="310"/>
      <c r="V11" s="310"/>
    </row>
    <row r="12" spans="2:22" s="4" customFormat="1" ht="20.100000000000001" customHeight="1" x14ac:dyDescent="0.25">
      <c r="B12" s="389" t="s">
        <v>311</v>
      </c>
      <c r="C12" s="394">
        <v>2</v>
      </c>
      <c r="D12" s="395"/>
      <c r="E12" s="395">
        <v>0</v>
      </c>
      <c r="F12" s="396"/>
      <c r="G12" s="394">
        <v>23</v>
      </c>
      <c r="H12" s="395"/>
      <c r="I12" s="397">
        <v>27</v>
      </c>
      <c r="J12" s="396"/>
      <c r="K12" s="394">
        <v>18</v>
      </c>
      <c r="L12" s="395"/>
      <c r="M12" s="395">
        <v>10</v>
      </c>
      <c r="N12" s="395"/>
      <c r="O12" s="310"/>
      <c r="P12" s="310"/>
      <c r="Q12" s="310"/>
      <c r="R12" s="310"/>
      <c r="S12" s="310"/>
      <c r="T12" s="310"/>
      <c r="U12" s="310"/>
      <c r="V12" s="310"/>
    </row>
    <row r="13" spans="2:22" s="4" customFormat="1" ht="20.100000000000001" customHeight="1" x14ac:dyDescent="0.25">
      <c r="B13" s="389" t="s">
        <v>312</v>
      </c>
      <c r="C13" s="394">
        <v>1</v>
      </c>
      <c r="D13" s="397"/>
      <c r="E13" s="397">
        <v>1</v>
      </c>
      <c r="F13" s="398"/>
      <c r="G13" s="394">
        <v>29</v>
      </c>
      <c r="H13" s="397"/>
      <c r="I13" s="397">
        <v>20</v>
      </c>
      <c r="J13" s="398"/>
      <c r="K13" s="394">
        <v>40</v>
      </c>
      <c r="L13" s="397"/>
      <c r="M13" s="397">
        <v>37</v>
      </c>
      <c r="N13" s="397"/>
      <c r="O13" s="310"/>
      <c r="P13" s="310"/>
      <c r="Q13" s="310"/>
      <c r="R13" s="310"/>
      <c r="S13" s="310"/>
      <c r="T13" s="310"/>
      <c r="U13" s="310"/>
      <c r="V13" s="310"/>
    </row>
    <row r="14" spans="2:22" s="4" customFormat="1" ht="20.100000000000001" customHeight="1" x14ac:dyDescent="0.25">
      <c r="B14" s="399" t="s">
        <v>313</v>
      </c>
      <c r="C14" s="400">
        <v>1</v>
      </c>
      <c r="D14" s="401"/>
      <c r="E14" s="401">
        <v>3</v>
      </c>
      <c r="F14" s="402"/>
      <c r="G14" s="400">
        <v>2</v>
      </c>
      <c r="H14" s="401"/>
      <c r="I14" s="401">
        <v>3</v>
      </c>
      <c r="J14" s="402"/>
      <c r="K14" s="400">
        <v>4</v>
      </c>
      <c r="L14" s="401"/>
      <c r="M14" s="401">
        <v>4</v>
      </c>
      <c r="N14" s="397"/>
      <c r="O14" s="310"/>
      <c r="P14" s="310"/>
      <c r="Q14" s="310"/>
      <c r="R14" s="310"/>
      <c r="S14" s="310"/>
      <c r="T14" s="310"/>
      <c r="U14" s="310"/>
      <c r="V14" s="310"/>
    </row>
    <row r="15" spans="2:22" s="4" customFormat="1" ht="20.100000000000001" customHeight="1" x14ac:dyDescent="0.25">
      <c r="B15" s="370" t="s">
        <v>314</v>
      </c>
      <c r="C15" s="403">
        <v>0</v>
      </c>
      <c r="D15" s="376"/>
      <c r="E15" s="436">
        <v>1</v>
      </c>
      <c r="F15" s="404"/>
      <c r="G15" s="403">
        <v>3</v>
      </c>
      <c r="H15" s="376"/>
      <c r="I15" s="436">
        <v>3</v>
      </c>
      <c r="J15" s="404"/>
      <c r="K15" s="403">
        <v>3</v>
      </c>
      <c r="L15" s="376"/>
      <c r="M15" s="436">
        <v>4</v>
      </c>
      <c r="N15" s="405"/>
      <c r="O15" s="310"/>
      <c r="P15" s="310"/>
      <c r="Q15" s="310"/>
      <c r="R15" s="310"/>
      <c r="S15" s="310"/>
      <c r="T15" s="310"/>
      <c r="U15" s="310"/>
      <c r="V15" s="310"/>
    </row>
    <row r="16" spans="2:22" s="4" customFormat="1" ht="20.100000000000001" customHeight="1" x14ac:dyDescent="0.25">
      <c r="B16" s="370" t="s">
        <v>315</v>
      </c>
      <c r="C16" s="403">
        <v>0</v>
      </c>
      <c r="D16" s="376"/>
      <c r="E16" s="436"/>
      <c r="F16" s="406"/>
      <c r="G16" s="403">
        <v>2</v>
      </c>
      <c r="H16" s="376"/>
      <c r="I16" s="436"/>
      <c r="J16" s="406"/>
      <c r="K16" s="403">
        <v>2</v>
      </c>
      <c r="L16" s="376"/>
      <c r="M16" s="436"/>
      <c r="N16" s="407"/>
      <c r="O16" s="310"/>
      <c r="P16" s="310"/>
      <c r="Q16" s="310"/>
      <c r="R16" s="310"/>
      <c r="S16" s="310"/>
      <c r="T16" s="310"/>
      <c r="U16" s="310"/>
      <c r="V16" s="310"/>
    </row>
    <row r="17" spans="2:22" s="4" customFormat="1" ht="20.100000000000001" customHeight="1" x14ac:dyDescent="0.25">
      <c r="B17" s="370" t="s">
        <v>316</v>
      </c>
      <c r="C17" s="403">
        <v>0</v>
      </c>
      <c r="D17" s="376"/>
      <c r="E17" s="376">
        <v>0</v>
      </c>
      <c r="F17" s="408"/>
      <c r="G17" s="403">
        <v>0</v>
      </c>
      <c r="H17" s="376"/>
      <c r="I17" s="376">
        <v>0</v>
      </c>
      <c r="J17" s="408"/>
      <c r="K17" s="403">
        <v>0</v>
      </c>
      <c r="L17" s="376"/>
      <c r="M17" s="376">
        <v>0</v>
      </c>
      <c r="N17" s="395"/>
      <c r="O17" s="310"/>
      <c r="P17" s="310"/>
      <c r="Q17" s="310"/>
      <c r="R17" s="310"/>
      <c r="S17" s="310"/>
      <c r="T17" s="310"/>
      <c r="U17" s="310"/>
      <c r="V17" s="310"/>
    </row>
    <row r="18" spans="2:22" s="4" customFormat="1" ht="20.100000000000001" customHeight="1" x14ac:dyDescent="0.25">
      <c r="B18" s="370" t="s">
        <v>317</v>
      </c>
      <c r="C18" s="403">
        <v>0</v>
      </c>
      <c r="D18" s="376"/>
      <c r="E18" s="376">
        <v>0</v>
      </c>
      <c r="F18" s="408"/>
      <c r="G18" s="403">
        <v>0</v>
      </c>
      <c r="H18" s="376"/>
      <c r="I18" s="376">
        <v>0</v>
      </c>
      <c r="J18" s="408"/>
      <c r="K18" s="403">
        <v>0</v>
      </c>
      <c r="L18" s="376"/>
      <c r="M18" s="376">
        <v>0</v>
      </c>
      <c r="N18" s="395"/>
      <c r="O18" s="310"/>
      <c r="P18" s="310"/>
      <c r="Q18" s="310"/>
      <c r="R18" s="310"/>
      <c r="S18" s="310"/>
      <c r="T18" s="310"/>
      <c r="U18" s="310"/>
      <c r="V18" s="310"/>
    </row>
    <row r="19" spans="2:22" s="4" customFormat="1" ht="20.100000000000001" customHeight="1" x14ac:dyDescent="0.25">
      <c r="B19" s="370" t="s">
        <v>318</v>
      </c>
      <c r="C19" s="403">
        <v>0</v>
      </c>
      <c r="D19" s="376"/>
      <c r="E19" s="376">
        <v>0</v>
      </c>
      <c r="F19" s="408"/>
      <c r="G19" s="403">
        <v>0</v>
      </c>
      <c r="H19" s="376"/>
      <c r="I19" s="376">
        <v>0</v>
      </c>
      <c r="J19" s="408"/>
      <c r="K19" s="403">
        <v>0</v>
      </c>
      <c r="L19" s="376"/>
      <c r="M19" s="376">
        <v>0</v>
      </c>
      <c r="N19" s="395"/>
      <c r="O19" s="310"/>
      <c r="P19" s="310"/>
      <c r="Q19" s="310"/>
      <c r="R19" s="310"/>
      <c r="S19" s="310"/>
      <c r="T19" s="310"/>
      <c r="U19" s="310"/>
      <c r="V19" s="310"/>
    </row>
    <row r="20" spans="2:22" s="4" customFormat="1" ht="20.100000000000001" customHeight="1" x14ac:dyDescent="0.25">
      <c r="B20" s="370" t="s">
        <v>319</v>
      </c>
      <c r="C20" s="403">
        <v>0</v>
      </c>
      <c r="D20" s="376"/>
      <c r="E20" s="376">
        <v>0</v>
      </c>
      <c r="F20" s="408"/>
      <c r="G20" s="403">
        <v>0</v>
      </c>
      <c r="H20" s="376"/>
      <c r="I20" s="376">
        <v>0</v>
      </c>
      <c r="J20" s="408"/>
      <c r="K20" s="403">
        <v>0</v>
      </c>
      <c r="L20" s="376"/>
      <c r="M20" s="376">
        <v>0</v>
      </c>
      <c r="N20" s="395"/>
      <c r="O20" s="310"/>
      <c r="P20" s="310"/>
      <c r="Q20" s="310"/>
      <c r="R20" s="310"/>
      <c r="S20" s="310"/>
      <c r="T20" s="310"/>
      <c r="U20" s="310"/>
      <c r="V20" s="310"/>
    </row>
    <row r="21" spans="2:22" s="4" customFormat="1" ht="20.100000000000001" customHeight="1" x14ac:dyDescent="0.25">
      <c r="B21" s="370" t="s">
        <v>320</v>
      </c>
      <c r="C21" s="409">
        <v>7.7</v>
      </c>
      <c r="D21" s="376"/>
      <c r="E21" s="410">
        <v>0</v>
      </c>
      <c r="F21" s="408"/>
      <c r="G21" s="403">
        <v>23.43</v>
      </c>
      <c r="H21" s="376"/>
      <c r="I21" s="410">
        <v>29.34</v>
      </c>
      <c r="J21" s="408"/>
      <c r="K21" s="409">
        <v>10.49</v>
      </c>
      <c r="L21" s="376"/>
      <c r="M21" s="376">
        <v>10.94</v>
      </c>
      <c r="N21" s="395"/>
      <c r="O21" s="310"/>
      <c r="P21" s="310"/>
      <c r="Q21" s="310"/>
      <c r="R21" s="310"/>
      <c r="S21" s="310"/>
      <c r="T21" s="310"/>
      <c r="U21" s="310"/>
      <c r="V21" s="310"/>
    </row>
    <row r="22" spans="2:22" s="4" customFormat="1" ht="20.100000000000001" customHeight="1" x14ac:dyDescent="0.25">
      <c r="B22" s="370" t="s">
        <v>321</v>
      </c>
      <c r="C22" s="409">
        <v>7.7</v>
      </c>
      <c r="D22" s="376"/>
      <c r="E22" s="410">
        <v>48.78</v>
      </c>
      <c r="F22" s="408"/>
      <c r="G22" s="409">
        <v>5.09</v>
      </c>
      <c r="H22" s="376"/>
      <c r="I22" s="410">
        <v>10.87</v>
      </c>
      <c r="J22" s="408"/>
      <c r="K22" s="409">
        <v>5.83</v>
      </c>
      <c r="L22" s="376"/>
      <c r="M22" s="376">
        <v>5.47</v>
      </c>
      <c r="N22" s="395"/>
      <c r="O22" s="310"/>
      <c r="P22" s="310"/>
      <c r="Q22" s="310"/>
      <c r="R22" s="310"/>
      <c r="S22" s="310"/>
      <c r="T22" s="310"/>
      <c r="U22" s="310"/>
      <c r="V22" s="310"/>
    </row>
    <row r="23" spans="2:22" s="4" customFormat="1" ht="20.100000000000001" customHeight="1" x14ac:dyDescent="0.25">
      <c r="B23" s="370" t="s">
        <v>322</v>
      </c>
      <c r="C23" s="409">
        <v>0.67</v>
      </c>
      <c r="D23" s="376"/>
      <c r="E23" s="410">
        <v>3.25</v>
      </c>
      <c r="F23" s="408"/>
      <c r="G23" s="409">
        <v>0.18</v>
      </c>
      <c r="H23" s="376"/>
      <c r="I23" s="410">
        <v>0.3</v>
      </c>
      <c r="J23" s="408"/>
      <c r="K23" s="403">
        <v>0.4</v>
      </c>
      <c r="L23" s="376"/>
      <c r="M23" s="376">
        <v>0.28000000000000003</v>
      </c>
      <c r="N23" s="395"/>
      <c r="O23" s="310"/>
      <c r="P23" s="310"/>
      <c r="Q23" s="310"/>
      <c r="R23" s="310"/>
      <c r="S23" s="310"/>
      <c r="T23" s="310"/>
      <c r="U23" s="310"/>
      <c r="V23" s="310"/>
    </row>
    <row r="24" spans="2:22" s="4" customFormat="1" ht="20.100000000000001" customHeight="1" x14ac:dyDescent="0.25">
      <c r="B24" s="370" t="s">
        <v>323</v>
      </c>
      <c r="C24" s="409">
        <v>0</v>
      </c>
      <c r="D24" s="376"/>
      <c r="E24" s="434">
        <v>3.75</v>
      </c>
      <c r="F24" s="404"/>
      <c r="G24" s="409">
        <v>3.06</v>
      </c>
      <c r="H24" s="376"/>
      <c r="I24" s="434">
        <v>3.26</v>
      </c>
      <c r="J24" s="404"/>
      <c r="K24" s="409">
        <v>1.75</v>
      </c>
      <c r="L24" s="376"/>
      <c r="M24" s="436">
        <v>4.38</v>
      </c>
      <c r="N24" s="411"/>
      <c r="O24" s="310"/>
      <c r="P24" s="310"/>
      <c r="Q24" s="310"/>
      <c r="R24" s="310"/>
      <c r="S24" s="310"/>
      <c r="T24" s="310"/>
      <c r="U24" s="310"/>
      <c r="V24" s="310"/>
    </row>
    <row r="25" spans="2:22" s="4" customFormat="1" ht="20.100000000000001" customHeight="1" x14ac:dyDescent="0.25">
      <c r="B25" s="370" t="s">
        <v>324</v>
      </c>
      <c r="C25" s="412">
        <v>0</v>
      </c>
      <c r="D25" s="413"/>
      <c r="E25" s="435"/>
      <c r="F25" s="406"/>
      <c r="G25" s="412">
        <v>2.04</v>
      </c>
      <c r="H25" s="413"/>
      <c r="I25" s="435"/>
      <c r="J25" s="406"/>
      <c r="K25" s="412">
        <v>1.17</v>
      </c>
      <c r="L25" s="413"/>
      <c r="M25" s="437"/>
      <c r="N25" s="407"/>
      <c r="O25" s="310"/>
      <c r="P25" s="310"/>
      <c r="Q25" s="310"/>
      <c r="R25" s="310"/>
      <c r="S25" s="310"/>
      <c r="T25" s="310"/>
      <c r="U25" s="310"/>
      <c r="V25" s="310"/>
    </row>
    <row r="26" spans="2:22" x14ac:dyDescent="0.25"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</row>
    <row r="27" spans="2:22" ht="15.75" customHeight="1" x14ac:dyDescent="0.25">
      <c r="B27" s="429" t="s">
        <v>325</v>
      </c>
      <c r="C27" s="429"/>
      <c r="D27" s="429"/>
      <c r="E27" s="429"/>
      <c r="F27" s="429"/>
      <c r="G27" s="429"/>
      <c r="H27" s="429"/>
      <c r="I27" s="429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</row>
    <row r="28" spans="2:22" ht="12.75" customHeight="1" x14ac:dyDescent="0.25">
      <c r="B28" s="429"/>
      <c r="C28" s="429"/>
      <c r="D28" s="429"/>
      <c r="E28" s="429"/>
      <c r="F28" s="429"/>
      <c r="G28" s="429"/>
      <c r="H28" s="429"/>
      <c r="I28" s="429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</row>
    <row r="29" spans="2:22" x14ac:dyDescent="0.25">
      <c r="B29" s="9" t="s">
        <v>326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</row>
    <row r="30" spans="2:22" x14ac:dyDescent="0.25">
      <c r="B30" s="306" t="s">
        <v>327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</row>
    <row r="31" spans="2:22" x14ac:dyDescent="0.25"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</row>
    <row r="33" s="1" customFormat="1" hidden="1" x14ac:dyDescent="0.25"/>
    <row r="34" s="1" customFormat="1" hidden="1" x14ac:dyDescent="0.25"/>
    <row r="35" s="1" customFormat="1" hidden="1" x14ac:dyDescent="0.25"/>
    <row r="36" s="1" customFormat="1" hidden="1" x14ac:dyDescent="0.25"/>
    <row r="37" s="1" customFormat="1" hidden="1" x14ac:dyDescent="0.25"/>
    <row r="38" s="1" customFormat="1" hidden="1" x14ac:dyDescent="0.25"/>
    <row r="39" s="1" customFormat="1" hidden="1" x14ac:dyDescent="0.25"/>
    <row r="40" s="1" customFormat="1" hidden="1" x14ac:dyDescent="0.25"/>
    <row r="41" s="1" customFormat="1" hidden="1" x14ac:dyDescent="0.25"/>
    <row r="42" s="1" customFormat="1" hidden="1" x14ac:dyDescent="0.25"/>
    <row r="43" s="1" customFormat="1" hidden="1" x14ac:dyDescent="0.25"/>
    <row r="44" s="1" customFormat="1" hidden="1" x14ac:dyDescent="0.25"/>
    <row r="45" s="1" customFormat="1" hidden="1" x14ac:dyDescent="0.25"/>
    <row r="46" s="1" customFormat="1" hidden="1" x14ac:dyDescent="0.25"/>
    <row r="47" s="1" customFormat="1" hidden="1" x14ac:dyDescent="0.25"/>
    <row r="48" s="1" customFormat="1" hidden="1" x14ac:dyDescent="0.25"/>
    <row r="49" s="1" customFormat="1" hidden="1" x14ac:dyDescent="0.25"/>
  </sheetData>
  <mergeCells count="10">
    <mergeCell ref="C9:F9"/>
    <mergeCell ref="G9:J9"/>
    <mergeCell ref="K9:N9"/>
    <mergeCell ref="B27:I28"/>
    <mergeCell ref="E24:E25"/>
    <mergeCell ref="I24:I25"/>
    <mergeCell ref="M24:M25"/>
    <mergeCell ref="M15:M16"/>
    <mergeCell ref="I15:I16"/>
    <mergeCell ref="E15:E16"/>
  </mergeCells>
  <hyperlinks>
    <hyperlink ref="B1" location="Contents!A1" display="&lt;&lt;&lt; Back to contents" xr:uid="{01BF7A0A-9046-45B1-9D11-8B895D672511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3DBD-81D2-433F-B613-875AF5B078F4}">
  <sheetPr codeName="Sheet1">
    <pageSetUpPr fitToPage="1"/>
  </sheetPr>
  <dimension ref="A1:P32"/>
  <sheetViews>
    <sheetView showGridLines="0" zoomScale="70" zoomScaleNormal="70" workbookViewId="0">
      <pane ySplit="6" topLeftCell="A7" activePane="bottomLeft" state="frozen"/>
      <selection activeCell="A58" sqref="A58:XFD1048576"/>
      <selection pane="bottomLeft" activeCell="B17" sqref="B17"/>
    </sheetView>
  </sheetViews>
  <sheetFormatPr defaultColWidth="0" defaultRowHeight="15.75" zeroHeight="1" x14ac:dyDescent="0.25"/>
  <cols>
    <col min="1" max="1" width="3.375" style="1" customWidth="1"/>
    <col min="2" max="2" width="76.5" style="1" customWidth="1"/>
    <col min="3" max="3" width="31.5" style="1" customWidth="1"/>
    <col min="4" max="4" width="35.5" style="1" customWidth="1"/>
    <col min="5" max="5" width="24.625" style="1" customWidth="1"/>
    <col min="6" max="6" width="24.5" style="1" customWidth="1"/>
    <col min="7" max="7" width="3.625" style="1" customWidth="1"/>
    <col min="8" max="8" width="1.5" style="1" customWidth="1"/>
    <col min="9" max="15" width="8" style="1" hidden="1" customWidth="1"/>
    <col min="16" max="16" width="4.625" style="1" hidden="1" customWidth="1"/>
    <col min="17" max="16384" width="8" style="1" hidden="1"/>
  </cols>
  <sheetData>
    <row r="1" spans="2:7" x14ac:dyDescent="0.25">
      <c r="B1" s="307"/>
      <c r="C1" s="307"/>
      <c r="D1" s="307"/>
      <c r="E1" s="307"/>
      <c r="F1" s="307"/>
      <c r="G1" s="307"/>
    </row>
    <row r="2" spans="2:7" ht="25.5" x14ac:dyDescent="0.35">
      <c r="B2" s="57" t="s">
        <v>0</v>
      </c>
      <c r="C2" s="307"/>
      <c r="D2" s="307"/>
      <c r="E2" s="307"/>
      <c r="F2" s="308" t="s">
        <v>1</v>
      </c>
      <c r="G2" s="308"/>
    </row>
    <row r="3" spans="2:7" x14ac:dyDescent="0.25">
      <c r="B3" s="24"/>
      <c r="C3" s="23"/>
      <c r="D3" s="23"/>
      <c r="E3" s="23"/>
      <c r="F3" s="23"/>
      <c r="G3" s="23"/>
    </row>
    <row r="4" spans="2:7" x14ac:dyDescent="0.25">
      <c r="B4" s="24"/>
      <c r="C4" s="25"/>
      <c r="D4" s="25"/>
      <c r="E4" s="25"/>
      <c r="F4" s="25"/>
      <c r="G4" s="25"/>
    </row>
    <row r="5" spans="2:7" ht="31.5" customHeight="1" x14ac:dyDescent="0.25">
      <c r="B5" s="89" t="s">
        <v>2</v>
      </c>
      <c r="C5" s="90"/>
      <c r="D5" s="25"/>
      <c r="E5" s="25"/>
      <c r="F5" s="25"/>
      <c r="G5" s="25"/>
    </row>
    <row r="6" spans="2:7" ht="41.25" customHeight="1" x14ac:dyDescent="0.25">
      <c r="B6" s="132" t="s">
        <v>3</v>
      </c>
      <c r="C6" s="132" t="s">
        <v>4</v>
      </c>
      <c r="D6" s="132"/>
      <c r="E6" s="132"/>
      <c r="F6" s="132"/>
      <c r="G6" s="132"/>
    </row>
    <row r="7" spans="2:7" ht="11.25" customHeight="1" x14ac:dyDescent="0.25">
      <c r="B7" s="132"/>
      <c r="C7" s="132"/>
      <c r="D7" s="132"/>
      <c r="E7" s="132"/>
      <c r="F7" s="132"/>
      <c r="G7" s="132"/>
    </row>
    <row r="8" spans="2:7" ht="18.75" x14ac:dyDescent="0.3">
      <c r="B8" s="289" t="s">
        <v>5</v>
      </c>
      <c r="C8" s="290" t="s">
        <v>6</v>
      </c>
      <c r="D8" s="35"/>
      <c r="E8" s="35"/>
      <c r="F8" s="35"/>
      <c r="G8" s="35"/>
    </row>
    <row r="9" spans="2:7" ht="18.75" x14ac:dyDescent="0.3">
      <c r="B9" s="289" t="s">
        <v>7</v>
      </c>
      <c r="C9" s="291" t="s">
        <v>6</v>
      </c>
      <c r="D9" s="43"/>
      <c r="E9" s="43"/>
      <c r="F9" s="43"/>
      <c r="G9" s="43"/>
    </row>
    <row r="10" spans="2:7" ht="18.75" x14ac:dyDescent="0.3">
      <c r="B10" s="291" t="s">
        <v>8</v>
      </c>
      <c r="C10" s="291" t="s">
        <v>9</v>
      </c>
      <c r="D10" s="43"/>
      <c r="E10" s="43"/>
      <c r="F10" s="43"/>
      <c r="G10" s="43"/>
    </row>
    <row r="11" spans="2:7" ht="20.25" x14ac:dyDescent="0.3">
      <c r="B11" s="291" t="s">
        <v>10</v>
      </c>
      <c r="C11" s="291" t="s">
        <v>11</v>
      </c>
      <c r="D11" s="43"/>
      <c r="E11" s="43"/>
      <c r="F11" s="43"/>
      <c r="G11" s="43"/>
    </row>
    <row r="12" spans="2:7" ht="20.25" x14ac:dyDescent="0.3">
      <c r="B12" s="291" t="s">
        <v>12</v>
      </c>
      <c r="C12" s="291" t="s">
        <v>11</v>
      </c>
      <c r="D12" s="43"/>
      <c r="E12" s="43"/>
      <c r="F12" s="43"/>
      <c r="G12" s="43"/>
    </row>
    <row r="13" spans="2:7" ht="18.75" x14ac:dyDescent="0.3">
      <c r="B13" s="291" t="s">
        <v>13</v>
      </c>
      <c r="C13" s="291" t="s">
        <v>14</v>
      </c>
      <c r="D13" s="43"/>
      <c r="E13" s="43"/>
      <c r="F13" s="43"/>
      <c r="G13" s="43"/>
    </row>
    <row r="14" spans="2:7" ht="18.75" x14ac:dyDescent="0.3">
      <c r="B14" s="291" t="s">
        <v>15</v>
      </c>
      <c r="C14" s="291" t="s">
        <v>16</v>
      </c>
      <c r="D14" s="43"/>
      <c r="E14" s="43"/>
      <c r="F14" s="43"/>
      <c r="G14" s="43"/>
    </row>
    <row r="15" spans="2:7" ht="18.75" x14ac:dyDescent="0.3">
      <c r="B15" s="291" t="s">
        <v>17</v>
      </c>
      <c r="C15" s="291" t="s">
        <v>16</v>
      </c>
      <c r="D15" s="43"/>
      <c r="E15" s="43"/>
      <c r="F15" s="43"/>
      <c r="G15" s="43"/>
    </row>
    <row r="16" spans="2:7" ht="18.75" x14ac:dyDescent="0.3">
      <c r="B16" s="291" t="s">
        <v>18</v>
      </c>
      <c r="C16" s="291" t="s">
        <v>19</v>
      </c>
      <c r="D16" s="43"/>
      <c r="E16" s="43"/>
      <c r="F16" s="43"/>
      <c r="G16" s="43"/>
    </row>
    <row r="17" spans="2:7" ht="18.75" x14ac:dyDescent="0.3">
      <c r="B17" s="291" t="s">
        <v>328</v>
      </c>
      <c r="C17" s="291" t="s">
        <v>20</v>
      </c>
      <c r="D17" s="43"/>
      <c r="E17" s="43"/>
      <c r="F17" s="43"/>
      <c r="G17" s="43"/>
    </row>
    <row r="18" spans="2:7" ht="18.75" x14ac:dyDescent="0.3">
      <c r="B18" s="291" t="s">
        <v>21</v>
      </c>
      <c r="C18" s="291" t="s">
        <v>22</v>
      </c>
      <c r="D18" s="43"/>
      <c r="E18" s="43"/>
      <c r="F18" s="43"/>
      <c r="G18" s="43"/>
    </row>
    <row r="19" spans="2:7" ht="18.75" x14ac:dyDescent="0.3">
      <c r="B19" s="291" t="s">
        <v>23</v>
      </c>
      <c r="C19" s="291" t="s">
        <v>22</v>
      </c>
      <c r="D19" s="43"/>
      <c r="E19" s="43"/>
      <c r="F19" s="43"/>
      <c r="G19" s="43"/>
    </row>
    <row r="20" spans="2:7" ht="18.75" x14ac:dyDescent="0.3">
      <c r="B20" s="291" t="s">
        <v>24</v>
      </c>
      <c r="C20" s="291" t="s">
        <v>25</v>
      </c>
      <c r="D20" s="43"/>
      <c r="E20" s="43"/>
      <c r="F20" s="43"/>
      <c r="G20" s="43"/>
    </row>
    <row r="21" spans="2:7" ht="18.75" x14ac:dyDescent="0.3">
      <c r="B21" s="291" t="s">
        <v>26</v>
      </c>
      <c r="C21" s="291" t="s">
        <v>25</v>
      </c>
      <c r="D21" s="43"/>
      <c r="E21" s="43"/>
      <c r="F21" s="43"/>
      <c r="G21" s="43"/>
    </row>
    <row r="22" spans="2:7" ht="18.75" x14ac:dyDescent="0.3">
      <c r="B22" s="291" t="s">
        <v>27</v>
      </c>
      <c r="C22" s="291" t="s">
        <v>28</v>
      </c>
      <c r="D22" s="43"/>
      <c r="E22" s="43"/>
      <c r="F22" s="43"/>
      <c r="G22" s="43"/>
    </row>
    <row r="23" spans="2:7" ht="18.75" x14ac:dyDescent="0.3">
      <c r="B23" s="291" t="s">
        <v>29</v>
      </c>
      <c r="C23" s="291" t="s">
        <v>28</v>
      </c>
      <c r="D23" s="43"/>
      <c r="E23" s="43"/>
      <c r="F23" s="43"/>
      <c r="G23" s="43"/>
    </row>
    <row r="24" spans="2:7" ht="18.75" x14ac:dyDescent="0.3">
      <c r="B24" s="291" t="s">
        <v>30</v>
      </c>
      <c r="C24" s="291" t="s">
        <v>31</v>
      </c>
      <c r="D24" s="43"/>
      <c r="E24" s="43"/>
      <c r="F24" s="43"/>
      <c r="G24" s="43"/>
    </row>
    <row r="25" spans="2:7" ht="18.75" x14ac:dyDescent="0.3">
      <c r="B25" s="291" t="s">
        <v>32</v>
      </c>
      <c r="C25" s="291" t="s">
        <v>33</v>
      </c>
      <c r="D25" s="43"/>
      <c r="E25" s="43"/>
      <c r="F25" s="43"/>
      <c r="G25" s="43"/>
    </row>
    <row r="26" spans="2:7" ht="18.75" x14ac:dyDescent="0.3">
      <c r="B26" s="291" t="s">
        <v>34</v>
      </c>
      <c r="C26" s="291" t="s">
        <v>35</v>
      </c>
      <c r="D26" s="43"/>
      <c r="E26" s="43"/>
      <c r="F26" s="43"/>
      <c r="G26" s="43"/>
    </row>
    <row r="27" spans="2:7" ht="18.75" x14ac:dyDescent="0.3">
      <c r="B27" s="26"/>
      <c r="C27" s="26"/>
      <c r="D27" s="26"/>
      <c r="E27" s="26"/>
      <c r="F27" s="26"/>
      <c r="G27" s="26"/>
    </row>
    <row r="28" spans="2:7" ht="18.75" hidden="1" x14ac:dyDescent="0.3">
      <c r="B28" s="27"/>
      <c r="C28" s="27"/>
      <c r="D28" s="27"/>
      <c r="E28" s="27"/>
      <c r="F28" s="27"/>
      <c r="G28" s="27"/>
    </row>
    <row r="29" spans="2:7" hidden="1" x14ac:dyDescent="0.25">
      <c r="B29" s="28"/>
      <c r="C29" s="28"/>
      <c r="D29" s="28"/>
      <c r="E29" s="28"/>
      <c r="F29" s="28"/>
      <c r="G29" s="28"/>
    </row>
    <row r="30" spans="2:7" hidden="1" x14ac:dyDescent="0.25">
      <c r="B30" s="28"/>
      <c r="C30" s="28"/>
      <c r="D30" s="28"/>
      <c r="E30" s="28"/>
      <c r="F30" s="28"/>
      <c r="G30" s="28"/>
    </row>
    <row r="31" spans="2:7" x14ac:dyDescent="0.25">
      <c r="B31" s="307"/>
      <c r="C31" s="307"/>
      <c r="D31" s="307"/>
      <c r="E31" s="307"/>
      <c r="F31" s="307"/>
      <c r="G31" s="307"/>
    </row>
    <row r="32" spans="2:7" x14ac:dyDescent="0.25">
      <c r="B32" s="307"/>
      <c r="C32" s="307"/>
      <c r="D32" s="307"/>
      <c r="E32" s="307"/>
      <c r="F32" s="307"/>
      <c r="G32" s="307"/>
    </row>
  </sheetData>
  <hyperlinks>
    <hyperlink ref="B8:C8" location="'2 Intensity Metrics'!$B$6" tooltip="Go to table 2" display="'Table 2'!A1" xr:uid="{D67A657A-61C4-448F-A504-F30A1EEB4DAE}"/>
    <hyperlink ref="B9:C9" location="'2 Intensity Metrics'!$B$23" tooltip="Go to table 3" display="'Table 3'!A1" xr:uid="{8AE195DB-B509-4354-8B2A-85E82A13FAB5}"/>
    <hyperlink ref="B10:C10" location="'3 Net zero carbon metrics'!$B$6" tooltip="Go to table 4" display="'Table 4'!A1" xr:uid="{B22CBA59-2A97-4CAA-8278-60CFA9696BA1}"/>
    <hyperlink ref="B11:C11" location="'4 Carbon footprint'!$B$6" tooltip="Go to table 5" display="'Table 5'!A1" xr:uid="{3DD258AE-27BF-4918-9C10-3ADE092EE4FB}"/>
    <hyperlink ref="B12:C12" location="'4 Carbon footprint'!$B$47" tooltip="Go to table 6" display="'Table 6'!A1" xr:uid="{2B6505F6-56A4-464F-BA4D-072572C5CD02}"/>
    <hyperlink ref="B13:C13" location="'5 Embodied carbon'!$B$6" tooltip="Go to table 7" display="'Table 7'!A1" xr:uid="{B2EC004C-23AF-41F7-B94A-94F3950E4E0F}"/>
    <hyperlink ref="B14:C14" location="'6 Energy'!$B$6" tooltip="Go to table 8" display="'Table 8'!A1" xr:uid="{371CD1C0-A166-4956-9A5B-97913EF2235A}"/>
    <hyperlink ref="B15:C15" location="'6 Energy'!$B$35" tooltip="Go to table 9" display="'Table 9'!A1" xr:uid="{0BC77D38-DF1C-4A5E-9198-9C70EB05B512}"/>
    <hyperlink ref="B16:C16" location="'7 Head office'!$B$6" tooltip="Go to table 10" display="'Table 10'!A1" xr:uid="{82B14F60-56E2-4CDF-AB8D-5DBE22DB04EC}"/>
    <hyperlink ref="B17:C17" location="'8 Energy intensity'!$B$6" tooltip="Go to table 11" display="'Table 11'!A1" xr:uid="{29B8AE29-F81D-4848-AB99-11339C6463C5}"/>
    <hyperlink ref="B18:C18" location="'9 Water'!$B$6" tooltip="Go to table 12" display="'Table 12'!A1" xr:uid="{F26FED35-EA77-4B1D-B3E9-9E86034BD460}"/>
    <hyperlink ref="B19:C19" location="'9 Water'!$B$22" tooltip="Go to table 13" display="'Table 13'!A1" xr:uid="{351741BB-9DBD-4141-B3A8-92720A527CC8}"/>
    <hyperlink ref="B20:C20" location="'10 Waste'!$B$6" tooltip="Go to table 14" display="'Table 14'!A1" xr:uid="{D67A78AE-D9A5-4492-8BFB-00DCAE6CBA31}"/>
    <hyperlink ref="B21:C21" location="'10 Waste'!$B$22" tooltip="Go to table 15" display="'Table 15'!A1" xr:uid="{D7AB4031-C58C-4D05-AD76-757F4D13B095}"/>
    <hyperlink ref="B22:C22" location="'11 Certifications'!$B$6" tooltip="Go to table 16" display="'Table 16'!A1" xr:uid="{3591CB11-8FAF-4156-ABE6-07FCF5F44BB9}"/>
    <hyperlink ref="B23:C23" location="'11 Certifications'!$B$18" tooltip="Go to table 17" display="'Table 17'!A1" xr:uid="{E04FC059-727B-4D28-A019-BE0703294840}"/>
    <hyperlink ref="B24:C24" location="'12 EPC ratings'!$B$6" tooltip="Go to table 20" display="'Table 20'!A1" xr:uid="{F158989E-4C95-4310-8BD8-F56818888F18}"/>
    <hyperlink ref="B25:C25" location="'13 Conversion factors'!$B$6" tooltip="Go to table 21" display="'Table 21'!A1" xr:uid="{96BB5571-B9D4-41D1-B560-537451115ECA}"/>
    <hyperlink ref="B26:C26" location="'14 Health &amp; Safety metrics'!$B$6" tooltip="Go to table 22" display="'Table 22'!A1" xr:uid="{5462CB98-B332-42AC-82B8-7305395FACE3}"/>
    <hyperlink ref="C8" location="lnkTable1" tooltip="Go to table 1" display="1 Intensity metrics" xr:uid="{09810EC4-DFC3-41E5-B4D3-87E3310CFA81}"/>
    <hyperlink ref="C9" location="lnkTable2" tooltip="Go to table 2" display="1 Intensity metrics" xr:uid="{7EB4424D-B210-4A92-A01F-CBFDD64DAB6F}"/>
    <hyperlink ref="C10" location="lnkTable3" tooltip="Go to table 3" display="2 Net zero carbon metrics" xr:uid="{6060C75E-19D4-4B5D-861E-DDEF2EE99865}"/>
    <hyperlink ref="C11" location="lnkTable4" tooltip="Go to table 4" display="3 Carbon footprint" xr:uid="{5D2CDF34-877D-4208-A4BD-113B21AF01C3}"/>
    <hyperlink ref="C12" location="lnkTable5" tooltip="Go to table 5" display="3 Carbon footprint" xr:uid="{F5BE1DCA-D425-44B6-B7D6-21F359DA604E}"/>
    <hyperlink ref="C13" location="lnkTable6" tooltip="Go to table 6" display="4 Embodied carbon" xr:uid="{8419CEF1-1BD5-430C-B933-4E9E4911D50D}"/>
    <hyperlink ref="C14" location="lnkTable7" tooltip="Go to table 7" display="5 Energy" xr:uid="{1C144184-6CE8-480A-8436-184027F7F7DC}"/>
    <hyperlink ref="C15" location="lnkTable8" tooltip="Go to table 8" display="5 Energy" xr:uid="{E62DC1E5-8ABF-450D-8CC2-5976D9C49CA1}"/>
    <hyperlink ref="C16" location="lnkTable9" tooltip="Go to table 9" display="6 Head office" xr:uid="{81E068E3-A9A7-48BE-BBCF-FC99B13C77B4}"/>
    <hyperlink ref="C17" location="lnkTable10" tooltip="Go to table 10" display="7 Energy intensity" xr:uid="{130C94E9-3599-4DC2-A8C0-27BDBB8EBACE}"/>
    <hyperlink ref="C18" location="lnkTable11" tooltip="Go to table 11" display="8 Water" xr:uid="{11E03224-5A0F-4D4B-9176-44C4428799F9}"/>
    <hyperlink ref="C19" location="lnkTable12" tooltip="Go to table 12" display="8 Water" xr:uid="{8BDA2C46-EDE8-438F-81F8-2471A7208BED}"/>
    <hyperlink ref="C20" location="lnkTable13" tooltip="Go to table 13" display="9 Waste" xr:uid="{AC5A9361-833F-45BD-93C9-26078DFB3FD7}"/>
    <hyperlink ref="C21" location="lnkTable14" tooltip="Go to table 14" display="9 Waste" xr:uid="{7C186ADE-05A0-469F-BCE1-5E82ADD994E2}"/>
    <hyperlink ref="C22" location="lnkTable15" tooltip="Go to table 15" display="10 Certifications" xr:uid="{36BE81D6-32AA-4837-BBEB-DDB49E94CD5C}"/>
    <hyperlink ref="C23" location="lnkTable16" tooltip="Go to table 16" display="10 Certifications" xr:uid="{BD771BD7-F66B-451F-9DD1-688E9B2A3139}"/>
    <hyperlink ref="C24" location="lnkTable19" tooltip="Go to table 17" display="11 EPC ratings" xr:uid="{25D82D91-5E8D-4E38-8EAB-86A2AFC40055}"/>
    <hyperlink ref="C25" location="lnkTable20" tooltip="Go to table 18" display="12 Conversion factors" xr:uid="{41DE36D0-BE77-4914-BC63-C321FC8F15B0}"/>
    <hyperlink ref="C26" location="lnkTable21" tooltip="Go to table 19" display="13 Health &amp; Safety metrics" xr:uid="{B14772F5-987E-448B-84F4-747B71F879CE}"/>
    <hyperlink ref="B8" location="lnkTable1" tooltip="Go to table 1" display="Managed portfolio intensity metrics" xr:uid="{61C94854-8089-439D-8E84-5E1F34E6BBD3}"/>
    <hyperlink ref="B9" location="lnkTable2" tooltip="Go to table 2" display="Like-for-like portfolio intensity metrics" xr:uid="{1E92726E-6A3F-47E2-8BC3-77655A6F9C93}"/>
    <hyperlink ref="B10" location="lnkTable3" tooltip="Go to table 3" display="Net zero carbon metrics" xr:uid="{2725D47E-080A-45EF-9C4E-E8EA260D1E8A}"/>
    <hyperlink ref="B11" location="lnkTable4" tooltip="Go to table 4" display="Managed portfolio landlord &amp; tenant emissions tCO2e" xr:uid="{31182F59-9BFE-46A9-844C-90D823E6F57F}"/>
    <hyperlink ref="B12" location="lnkTable5" tooltip="Go to table 5" display="Like-for-like portfolio landlord &amp; tenant emissions tCO2e" xr:uid="{5BAA0ADB-EDDF-49E5-BA61-53CAAAA648EC}"/>
    <hyperlink ref="B13" location="lnkTable6" tooltip="Go to table 6" display="Embodied carbon emissions" xr:uid="{819126A8-3A1B-491B-80EA-D8CD473119B9}"/>
    <hyperlink ref="B14" location="lnkTable7" tooltip="Go to table 7" display="Managed portfolio energy use" xr:uid="{E57F74CF-F5EE-4542-94E0-645994121424}"/>
    <hyperlink ref="B15" location="lnkTable8" tooltip="Go to table 8" display="Like-for-like portfolio energy use" xr:uid="{976FB659-8390-4FCC-90F8-4B8924A4406A}"/>
    <hyperlink ref="B16" location="lnkTable9" tooltip="Go to table 9" display="Head office buildings - utilities" xr:uid="{DF5E38B2-F54F-4AFF-9724-D4BDECDF886D}"/>
    <hyperlink ref="B17" location="lnkTable10" tooltip="Go to table 10" display="Total building energy intensity (landlord and tenant)" xr:uid="{A1953FE6-DFEB-4E63-B7B0-B0517DBBF39B}"/>
    <hyperlink ref="B18" location="lnkTable11" tooltip="Go to table 11" display="Managed portfolio - water" xr:uid="{980053CF-AB53-4C37-8B85-E8599E5BFADE}"/>
    <hyperlink ref="B19" location="lnkTable12" tooltip="Go to table 12" display="Like-for-like portfolio - water" xr:uid="{E8DADE7A-6FF2-4FCA-80DA-107EAC81DE9E}"/>
    <hyperlink ref="B20" location="lnkTable13" tooltip="Go to table 13" display="Managed portfolio - waste" xr:uid="{2F04E855-AB7E-4D68-AACD-84F36A06B8B0}"/>
    <hyperlink ref="B21" location="lnkTable14" tooltip="Go to table 14" display="Like-for-like portfolio - waste" xr:uid="{B8F8CC54-B741-41DB-89E3-C4557643CA30}"/>
    <hyperlink ref="B22" location="lnkTable15" tooltip="Go to table 15" display="BREEAM ratings" xr:uid="{F572B792-C682-4034-97BE-D11F75FAE623}"/>
    <hyperlink ref="B23" location="lnkTable16" tooltip="Go to table 16" display="LEED ratings" xr:uid="{82683F5C-338C-44AA-93DB-63D94589B658}"/>
    <hyperlink ref="B24" location="lnkTable19" tooltip="Go to table 17" display="Investment portfolio - Energy Performance Certificate (EPC) ratings" xr:uid="{DC8643E1-54A7-4D10-9173-80093BE62D70}"/>
    <hyperlink ref="B25" location="lnkTable20" tooltip="Go to table 18" display="Carbon conversion factor table - 2024" xr:uid="{F0B2DDEF-04D2-4C11-BFBF-550746DE57C3}"/>
    <hyperlink ref="B26" location="lnkTable21" tooltip="Go to table 19" display="Health &amp; safety metrics" xr:uid="{2846A7C7-6FBB-49D5-97C2-D5A1675812F4}"/>
  </hyperlinks>
  <pageMargins left="0.39370078740157483" right="0.39370078740157483" top="0.39370078740157483" bottom="0.39370078740157483" header="0.31496062992125984" footer="0.31496062992125984"/>
  <pageSetup paperSize="9" scale="6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D4B71-5469-435D-BF47-51D89A0961BF}">
  <sheetPr codeName="Sheet6">
    <pageSetUpPr fitToPage="1"/>
  </sheetPr>
  <dimension ref="A1:S89"/>
  <sheetViews>
    <sheetView showGridLines="0" zoomScale="98" zoomScaleNormal="98" workbookViewId="0">
      <pane ySplit="4" topLeftCell="A5" activePane="bottomLeft" state="frozenSplit"/>
      <selection activeCell="A58" sqref="A58:XFD1048576"/>
      <selection pane="bottomLeft" activeCell="B3" sqref="B3"/>
    </sheetView>
  </sheetViews>
  <sheetFormatPr defaultColWidth="0" defaultRowHeight="15.75" zeroHeight="1" x14ac:dyDescent="0.25"/>
  <cols>
    <col min="1" max="1" width="3.375" style="1" customWidth="1"/>
    <col min="2" max="2" width="85.875" style="1" customWidth="1"/>
    <col min="3" max="3" width="21.375" style="1" customWidth="1"/>
    <col min="4" max="4" width="11.375" style="1" customWidth="1"/>
    <col min="5" max="5" width="1.5" style="1" customWidth="1"/>
    <col min="6" max="6" width="11.375" style="1" customWidth="1"/>
    <col min="7" max="7" width="1.5" style="1" customWidth="1"/>
    <col min="8" max="8" width="11.375" style="1" customWidth="1"/>
    <col min="9" max="9" width="1.5" style="1" customWidth="1"/>
    <col min="10" max="10" width="11.375" style="1" customWidth="1"/>
    <col min="11" max="11" width="11.5" style="1" customWidth="1"/>
    <col min="12" max="13" width="11.375" style="1" customWidth="1"/>
    <col min="14" max="14" width="3.625" style="1" customWidth="1"/>
    <col min="15" max="15" width="1.5" style="1" customWidth="1"/>
    <col min="16" max="16" width="3" style="1" hidden="1" customWidth="1"/>
    <col min="17" max="17" width="11.375" style="1" hidden="1" customWidth="1"/>
    <col min="18" max="18" width="9" style="1" hidden="1" customWidth="1"/>
    <col min="19" max="19" width="3.375" style="1" hidden="1" customWidth="1"/>
    <col min="20" max="16384" width="9" style="1" hidden="1"/>
  </cols>
  <sheetData>
    <row r="1" spans="2:18" x14ac:dyDescent="0.25">
      <c r="B1" s="33" t="s">
        <v>36</v>
      </c>
      <c r="C1" s="307"/>
      <c r="D1" s="307"/>
      <c r="E1" s="307"/>
      <c r="F1" s="307"/>
      <c r="G1" s="307"/>
      <c r="H1" s="307"/>
      <c r="I1" s="307"/>
      <c r="J1" s="32"/>
      <c r="K1" s="32"/>
      <c r="L1" s="32"/>
      <c r="M1" s="32"/>
      <c r="N1" s="307"/>
      <c r="O1" s="307"/>
      <c r="P1" s="307"/>
      <c r="Q1" s="307"/>
      <c r="R1" s="307"/>
    </row>
    <row r="2" spans="2:18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</row>
    <row r="3" spans="2:18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8" t="s">
        <v>1</v>
      </c>
      <c r="N3" s="307"/>
      <c r="O3" s="307"/>
      <c r="P3" s="307"/>
      <c r="Q3" s="307"/>
      <c r="R3" s="307"/>
    </row>
    <row r="4" spans="2:18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</row>
    <row r="5" spans="2:18" x14ac:dyDescent="0.25">
      <c r="B5" s="307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7"/>
      <c r="P5" s="7"/>
      <c r="Q5" s="6"/>
      <c r="R5" s="6"/>
    </row>
    <row r="6" spans="2:18" ht="22.5" customHeight="1" x14ac:dyDescent="0.25">
      <c r="B6" s="85" t="s">
        <v>37</v>
      </c>
      <c r="C6" s="58"/>
      <c r="D6" s="58"/>
      <c r="E6" s="58"/>
      <c r="F6" s="58"/>
      <c r="G6" s="58"/>
      <c r="H6" s="58"/>
      <c r="I6" s="58"/>
      <c r="J6" s="32"/>
      <c r="K6" s="32"/>
      <c r="L6" s="32"/>
      <c r="M6" s="32"/>
      <c r="N6" s="32"/>
      <c r="O6" s="7"/>
      <c r="P6" s="7"/>
      <c r="Q6" s="6"/>
      <c r="R6" s="6"/>
    </row>
    <row r="7" spans="2:18" ht="22.5" customHeight="1" x14ac:dyDescent="0.25">
      <c r="B7" s="2" t="s">
        <v>5</v>
      </c>
      <c r="C7" s="31"/>
      <c r="D7" s="31"/>
      <c r="E7" s="32"/>
      <c r="F7" s="32"/>
      <c r="G7" s="32"/>
      <c r="H7" s="32"/>
      <c r="I7" s="32"/>
      <c r="J7" s="32"/>
      <c r="K7" s="32"/>
      <c r="L7" s="32"/>
      <c r="M7" s="32"/>
      <c r="N7" s="32"/>
      <c r="O7" s="307"/>
      <c r="P7" s="307"/>
      <c r="Q7" s="307"/>
      <c r="R7" s="307"/>
    </row>
    <row r="8" spans="2:18" ht="22.5" customHeight="1" x14ac:dyDescent="0.25">
      <c r="B8" s="30"/>
      <c r="C8" s="31"/>
      <c r="D8" s="31"/>
      <c r="E8" s="32"/>
      <c r="F8" s="32"/>
      <c r="G8" s="32"/>
      <c r="H8" s="32"/>
      <c r="I8" s="32"/>
      <c r="J8" s="32"/>
      <c r="K8" s="32"/>
      <c r="L8" s="32"/>
      <c r="M8" s="32"/>
      <c r="N8" s="32"/>
      <c r="O8" s="29"/>
      <c r="P8" s="307"/>
      <c r="Q8" s="307"/>
      <c r="R8" s="307"/>
    </row>
    <row r="9" spans="2:18" s="4" customFormat="1" ht="22.5" customHeight="1" x14ac:dyDescent="0.25">
      <c r="B9" s="59"/>
      <c r="C9" s="60" t="s">
        <v>38</v>
      </c>
      <c r="D9" s="61">
        <v>2024</v>
      </c>
      <c r="E9" s="62"/>
      <c r="F9" s="61" t="s">
        <v>39</v>
      </c>
      <c r="G9" s="62"/>
      <c r="H9" s="61">
        <v>2023</v>
      </c>
      <c r="I9" s="62"/>
      <c r="J9" s="32"/>
      <c r="K9" s="32"/>
      <c r="L9" s="32"/>
      <c r="M9" s="32"/>
      <c r="N9" s="32"/>
      <c r="O9" s="29"/>
      <c r="P9" s="310"/>
      <c r="Q9" s="310"/>
      <c r="R9" s="310"/>
    </row>
    <row r="10" spans="2:18" s="4" customFormat="1" ht="20.100000000000001" customHeight="1" x14ac:dyDescent="0.25">
      <c r="B10" s="58" t="s">
        <v>40</v>
      </c>
      <c r="C10" s="213" t="s">
        <v>41</v>
      </c>
      <c r="D10" s="296">
        <v>6.8602289999999998E-3</v>
      </c>
      <c r="E10" s="297"/>
      <c r="F10" s="224">
        <f>(D10-H10)/H10</f>
        <v>-0.37995335029639482</v>
      </c>
      <c r="G10" s="297"/>
      <c r="H10" s="296">
        <v>1.1064053008397558E-2</v>
      </c>
      <c r="I10" s="297"/>
      <c r="J10" s="52"/>
      <c r="K10" s="212"/>
      <c r="L10" s="52"/>
      <c r="M10" s="52"/>
      <c r="N10" s="32"/>
      <c r="O10" s="29"/>
      <c r="P10" s="310"/>
      <c r="Q10" s="310"/>
      <c r="R10" s="310"/>
    </row>
    <row r="11" spans="2:18" s="4" customFormat="1" ht="20.100000000000001" customHeight="1" x14ac:dyDescent="0.25">
      <c r="B11" s="210" t="s">
        <v>42</v>
      </c>
      <c r="C11" s="214" t="s">
        <v>41</v>
      </c>
      <c r="D11" s="215">
        <v>6.7849629999999998E-3</v>
      </c>
      <c r="E11" s="216"/>
      <c r="F11" s="217">
        <f t="shared" ref="F11:F20" si="0">(D11-H11)/H11</f>
        <v>-4.249807358924497E-2</v>
      </c>
      <c r="G11" s="216"/>
      <c r="H11" s="215">
        <v>7.0861089809331045E-3</v>
      </c>
      <c r="I11" s="216"/>
      <c r="J11" s="52"/>
      <c r="K11" s="52"/>
      <c r="L11" s="52"/>
      <c r="M11" s="52"/>
      <c r="N11" s="32"/>
      <c r="O11" s="29"/>
      <c r="P11" s="310"/>
      <c r="Q11" s="310"/>
      <c r="R11" s="310"/>
    </row>
    <row r="12" spans="2:18" s="4" customFormat="1" ht="20.100000000000001" customHeight="1" x14ac:dyDescent="0.25">
      <c r="B12" s="210" t="s">
        <v>43</v>
      </c>
      <c r="C12" s="214" t="s">
        <v>41</v>
      </c>
      <c r="D12" s="218">
        <v>5.0000000000000002E-5</v>
      </c>
      <c r="E12" s="216"/>
      <c r="F12" s="217">
        <f t="shared" si="0"/>
        <v>-0.31051950480744844</v>
      </c>
      <c r="G12" s="216"/>
      <c r="H12" s="218">
        <v>7.2518367595063695E-5</v>
      </c>
      <c r="I12" s="216"/>
      <c r="J12" s="52"/>
      <c r="K12" s="212"/>
      <c r="L12" s="52"/>
      <c r="M12" s="52"/>
      <c r="N12" s="32"/>
      <c r="O12" s="29"/>
      <c r="P12" s="310"/>
      <c r="Q12" s="310"/>
      <c r="R12" s="310"/>
    </row>
    <row r="13" spans="2:18" s="4" customFormat="1" ht="20.100000000000001" customHeight="1" x14ac:dyDescent="0.25">
      <c r="B13" s="210" t="s">
        <v>44</v>
      </c>
      <c r="C13" s="214" t="s">
        <v>41</v>
      </c>
      <c r="D13" s="215">
        <v>2.2030000000000001E-2</v>
      </c>
      <c r="E13" s="216"/>
      <c r="F13" s="217">
        <f t="shared" si="0"/>
        <v>-4.4282999746325519E-2</v>
      </c>
      <c r="G13" s="216"/>
      <c r="H13" s="215">
        <v>2.3050756650925548E-2</v>
      </c>
      <c r="I13" s="216"/>
      <c r="J13" s="52"/>
      <c r="K13" s="52"/>
      <c r="L13" s="52"/>
      <c r="M13" s="52"/>
      <c r="N13" s="32"/>
      <c r="O13" s="29"/>
      <c r="P13" s="310"/>
      <c r="Q13" s="310"/>
      <c r="R13" s="310"/>
    </row>
    <row r="14" spans="2:18" s="4" customFormat="1" ht="20.100000000000001" customHeight="1" x14ac:dyDescent="0.25">
      <c r="B14" s="210" t="s">
        <v>45</v>
      </c>
      <c r="C14" s="214" t="s">
        <v>41</v>
      </c>
      <c r="D14" s="219">
        <v>0.22</v>
      </c>
      <c r="E14" s="220"/>
      <c r="F14" s="217">
        <f t="shared" si="0"/>
        <v>0.44055686352453199</v>
      </c>
      <c r="G14" s="220"/>
      <c r="H14" s="219">
        <v>0.15271871980238114</v>
      </c>
      <c r="I14" s="220"/>
      <c r="J14" s="50"/>
      <c r="K14" s="50"/>
      <c r="L14" s="50"/>
      <c r="M14" s="50"/>
      <c r="N14" s="32"/>
      <c r="O14" s="29"/>
      <c r="P14" s="310"/>
      <c r="Q14" s="310"/>
      <c r="R14" s="310"/>
    </row>
    <row r="15" spans="2:18" s="4" customFormat="1" ht="20.100000000000001" customHeight="1" x14ac:dyDescent="0.25">
      <c r="B15" s="210" t="s">
        <v>46</v>
      </c>
      <c r="C15" s="214" t="s">
        <v>47</v>
      </c>
      <c r="D15" s="221">
        <v>105</v>
      </c>
      <c r="E15" s="216"/>
      <c r="F15" s="217">
        <f t="shared" si="0"/>
        <v>-3.4735364550116596E-2</v>
      </c>
      <c r="G15" s="216"/>
      <c r="H15" s="221">
        <v>108.77845944398696</v>
      </c>
      <c r="I15" s="216"/>
      <c r="J15" s="52"/>
      <c r="K15" s="52"/>
      <c r="L15" s="52"/>
      <c r="M15" s="52"/>
      <c r="N15" s="32"/>
      <c r="O15" s="29"/>
      <c r="P15" s="310"/>
      <c r="Q15" s="310"/>
      <c r="R15" s="310"/>
    </row>
    <row r="16" spans="2:18" s="4" customFormat="1" ht="20.100000000000001" customHeight="1" x14ac:dyDescent="0.25">
      <c r="B16" s="210" t="s">
        <v>48</v>
      </c>
      <c r="C16" s="214" t="s">
        <v>47</v>
      </c>
      <c r="D16" s="221">
        <v>38</v>
      </c>
      <c r="E16" s="216"/>
      <c r="F16" s="217">
        <f t="shared" si="0"/>
        <v>-0.21105567004554263</v>
      </c>
      <c r="G16" s="216"/>
      <c r="H16" s="221">
        <v>48.165629128982509</v>
      </c>
      <c r="I16" s="216"/>
      <c r="J16" s="52"/>
      <c r="K16" s="52"/>
      <c r="L16" s="52"/>
      <c r="M16" s="52"/>
      <c r="N16" s="32"/>
      <c r="O16" s="29"/>
      <c r="P16" s="310"/>
      <c r="Q16" s="310"/>
      <c r="R16" s="310"/>
    </row>
    <row r="17" spans="2:15" s="4" customFormat="1" ht="20.100000000000001" customHeight="1" x14ac:dyDescent="0.25">
      <c r="B17" s="210" t="s">
        <v>49</v>
      </c>
      <c r="C17" s="214" t="s">
        <v>47</v>
      </c>
      <c r="D17" s="221">
        <v>137</v>
      </c>
      <c r="E17" s="216"/>
      <c r="F17" s="217">
        <f t="shared" si="0"/>
        <v>-8.181869860395391E-2</v>
      </c>
      <c r="G17" s="216"/>
      <c r="H17" s="221">
        <v>149.2080047717142</v>
      </c>
      <c r="I17" s="216"/>
      <c r="J17" s="52"/>
      <c r="K17" s="52"/>
      <c r="L17" s="52"/>
      <c r="M17" s="52"/>
      <c r="N17" s="32"/>
      <c r="O17" s="29"/>
    </row>
    <row r="18" spans="2:15" s="4" customFormat="1" ht="19.5" customHeight="1" x14ac:dyDescent="0.25">
      <c r="B18" s="210" t="s">
        <v>50</v>
      </c>
      <c r="C18" s="214" t="s">
        <v>51</v>
      </c>
      <c r="D18" s="222">
        <v>25.325496726702706</v>
      </c>
      <c r="E18" s="216"/>
      <c r="F18" s="217">
        <f t="shared" si="0"/>
        <v>-0.24726395043594024</v>
      </c>
      <c r="G18" s="216"/>
      <c r="H18" s="222">
        <v>33.644591276543402</v>
      </c>
      <c r="I18" s="216"/>
      <c r="J18" s="52"/>
      <c r="K18" s="52"/>
      <c r="L18" s="52"/>
      <c r="M18" s="52"/>
      <c r="N18" s="32"/>
      <c r="O18" s="29"/>
    </row>
    <row r="19" spans="2:15" ht="19.5" customHeight="1" x14ac:dyDescent="0.25">
      <c r="B19" s="210" t="s">
        <v>52</v>
      </c>
      <c r="C19" s="214" t="s">
        <v>41</v>
      </c>
      <c r="D19" s="215">
        <v>1.3599999999999999E-2</v>
      </c>
      <c r="E19" s="216"/>
      <c r="F19" s="217">
        <f t="shared" si="0"/>
        <v>-0.25274725274725285</v>
      </c>
      <c r="G19" s="216"/>
      <c r="H19" s="215">
        <v>1.8200000000000001E-2</v>
      </c>
      <c r="I19" s="216"/>
      <c r="J19" s="52"/>
      <c r="K19" s="52"/>
      <c r="L19" s="52"/>
      <c r="M19" s="52"/>
      <c r="N19" s="32"/>
      <c r="O19" s="29"/>
    </row>
    <row r="20" spans="2:15" ht="19.5" customHeight="1" x14ac:dyDescent="0.25">
      <c r="B20" s="211" t="s">
        <v>53</v>
      </c>
      <c r="C20" s="214" t="s">
        <v>54</v>
      </c>
      <c r="D20" s="223">
        <v>1.0791130302703262</v>
      </c>
      <c r="E20" s="216"/>
      <c r="F20" s="217">
        <f t="shared" si="0"/>
        <v>-0.26469695301700152</v>
      </c>
      <c r="G20" s="216"/>
      <c r="H20" s="223">
        <v>1.4675758990772647</v>
      </c>
      <c r="I20" s="216"/>
      <c r="J20" s="52"/>
      <c r="K20" s="52"/>
      <c r="L20" s="52"/>
      <c r="M20" s="52"/>
      <c r="N20" s="32"/>
      <c r="O20" s="29"/>
    </row>
    <row r="21" spans="2:15" ht="12" customHeight="1" x14ac:dyDescent="0.25"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9"/>
    </row>
    <row r="22" spans="2:15" ht="15.75" customHeight="1" x14ac:dyDescent="0.25">
      <c r="B22" s="9" t="s">
        <v>55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9"/>
    </row>
    <row r="23" spans="2:15" x14ac:dyDescent="0.25">
      <c r="B23" s="44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29"/>
    </row>
    <row r="24" spans="2:15" ht="22.5" customHeight="1" x14ac:dyDescent="0.2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29"/>
    </row>
    <row r="25" spans="2:15" x14ac:dyDescent="0.25">
      <c r="B25" s="85" t="s">
        <v>56</v>
      </c>
      <c r="C25" s="58"/>
      <c r="D25" s="58"/>
      <c r="E25" s="58"/>
      <c r="F25" s="58"/>
      <c r="G25" s="58"/>
      <c r="H25" s="58"/>
      <c r="I25" s="58"/>
      <c r="J25" s="32"/>
      <c r="K25" s="32"/>
      <c r="L25" s="32"/>
      <c r="M25" s="32"/>
      <c r="N25" s="32"/>
      <c r="O25" s="29"/>
    </row>
    <row r="26" spans="2:15" ht="22.5" customHeight="1" x14ac:dyDescent="0.25">
      <c r="B26" s="2" t="s">
        <v>7</v>
      </c>
      <c r="C26" s="31"/>
      <c r="D26" s="31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29"/>
    </row>
    <row r="27" spans="2:15" s="4" customFormat="1" ht="20.100000000000001" customHeight="1" x14ac:dyDescent="0.25">
      <c r="B27" s="30"/>
      <c r="C27" s="31"/>
      <c r="D27" s="31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29"/>
    </row>
    <row r="28" spans="2:15" s="4" customFormat="1" ht="20.100000000000001" customHeight="1" x14ac:dyDescent="0.25">
      <c r="B28" s="63"/>
      <c r="C28" s="64" t="s">
        <v>38</v>
      </c>
      <c r="D28" s="65">
        <v>2024</v>
      </c>
      <c r="E28" s="66"/>
      <c r="F28" s="65" t="s">
        <v>39</v>
      </c>
      <c r="G28" s="66"/>
      <c r="H28" s="65">
        <v>2023</v>
      </c>
      <c r="I28" s="66"/>
      <c r="J28" s="32"/>
      <c r="K28" s="32"/>
      <c r="L28" s="32"/>
      <c r="M28" s="32"/>
      <c r="N28" s="32"/>
      <c r="O28" s="29"/>
    </row>
    <row r="29" spans="2:15" s="4" customFormat="1" ht="20.100000000000001" customHeight="1" x14ac:dyDescent="0.25">
      <c r="B29" s="210" t="s">
        <v>57</v>
      </c>
      <c r="C29" s="214" t="s">
        <v>41</v>
      </c>
      <c r="D29" s="215">
        <v>6.8716380000000002E-3</v>
      </c>
      <c r="E29" s="225"/>
      <c r="F29" s="217">
        <f t="shared" ref="F29:F36" si="1">(D29-H29)/H29</f>
        <v>-0.38093351351351351</v>
      </c>
      <c r="G29" s="225"/>
      <c r="H29" s="215">
        <v>1.11E-2</v>
      </c>
      <c r="I29" s="225"/>
      <c r="J29" s="32"/>
      <c r="K29" s="32"/>
      <c r="L29" s="32"/>
      <c r="M29" s="32"/>
      <c r="N29" s="32"/>
      <c r="O29" s="29"/>
    </row>
    <row r="30" spans="2:15" s="4" customFormat="1" ht="20.100000000000001" customHeight="1" x14ac:dyDescent="0.25">
      <c r="B30" s="210" t="s">
        <v>58</v>
      </c>
      <c r="C30" s="214" t="s">
        <v>41</v>
      </c>
      <c r="D30" s="215">
        <v>6.7805599999999997E-3</v>
      </c>
      <c r="E30" s="225"/>
      <c r="F30" s="217">
        <f t="shared" si="1"/>
        <v>-4.4991549295774744E-2</v>
      </c>
      <c r="G30" s="225"/>
      <c r="H30" s="215">
        <v>7.1000000000000004E-3</v>
      </c>
      <c r="I30" s="225"/>
      <c r="J30" s="32"/>
      <c r="K30" s="32"/>
      <c r="L30" s="32"/>
      <c r="M30" s="32"/>
      <c r="N30" s="32"/>
      <c r="O30" s="29"/>
    </row>
    <row r="31" spans="2:15" s="4" customFormat="1" ht="20.100000000000001" customHeight="1" x14ac:dyDescent="0.25">
      <c r="B31" s="210" t="s">
        <v>59</v>
      </c>
      <c r="C31" s="214" t="s">
        <v>41</v>
      </c>
      <c r="D31" s="218">
        <v>5.0000000000000002E-5</v>
      </c>
      <c r="E31" s="225"/>
      <c r="F31" s="217">
        <v>0.2</v>
      </c>
      <c r="G31" s="225"/>
      <c r="H31" s="218">
        <v>4.0000000000000003E-5</v>
      </c>
      <c r="I31" s="225"/>
      <c r="J31" s="32"/>
      <c r="K31" s="32"/>
      <c r="L31" s="32"/>
      <c r="M31" s="32"/>
      <c r="N31" s="32"/>
      <c r="O31" s="29"/>
    </row>
    <row r="32" spans="2:15" s="4" customFormat="1" ht="20.100000000000001" customHeight="1" x14ac:dyDescent="0.25">
      <c r="B32" s="210" t="s">
        <v>60</v>
      </c>
      <c r="C32" s="214" t="s">
        <v>47</v>
      </c>
      <c r="D32" s="221">
        <v>105</v>
      </c>
      <c r="E32" s="225"/>
      <c r="F32" s="217">
        <f t="shared" si="1"/>
        <v>-3.669724770642202E-2</v>
      </c>
      <c r="G32" s="225"/>
      <c r="H32" s="221">
        <v>109</v>
      </c>
      <c r="I32" s="225"/>
      <c r="J32" s="32"/>
      <c r="K32" s="32"/>
      <c r="L32" s="32"/>
      <c r="M32" s="32"/>
      <c r="N32" s="32"/>
      <c r="O32" s="29"/>
    </row>
    <row r="33" spans="2:15" s="4" customFormat="1" ht="20.100000000000001" customHeight="1" x14ac:dyDescent="0.25">
      <c r="B33" s="210" t="s">
        <v>61</v>
      </c>
      <c r="C33" s="214" t="s">
        <v>47</v>
      </c>
      <c r="D33" s="221">
        <v>38</v>
      </c>
      <c r="E33" s="225"/>
      <c r="F33" s="217">
        <f t="shared" si="1"/>
        <v>-0.20833333333333334</v>
      </c>
      <c r="G33" s="225"/>
      <c r="H33" s="221">
        <v>48</v>
      </c>
      <c r="I33" s="225"/>
      <c r="J33" s="32"/>
      <c r="K33" s="32"/>
      <c r="L33" s="32"/>
      <c r="M33" s="32"/>
      <c r="N33" s="32"/>
      <c r="O33" s="29"/>
    </row>
    <row r="34" spans="2:15" s="4" customFormat="1" ht="20.100000000000001" customHeight="1" x14ac:dyDescent="0.25">
      <c r="B34" s="211" t="s">
        <v>62</v>
      </c>
      <c r="C34" s="214" t="s">
        <v>63</v>
      </c>
      <c r="D34" s="226">
        <v>5433.75</v>
      </c>
      <c r="E34" s="225"/>
      <c r="F34" s="217">
        <f t="shared" si="1"/>
        <v>-0.11098050977518496</v>
      </c>
      <c r="G34" s="225"/>
      <c r="H34" s="227">
        <v>6112.0707248228209</v>
      </c>
      <c r="I34" s="225"/>
      <c r="J34" s="32"/>
      <c r="K34" s="32"/>
      <c r="L34" s="32"/>
      <c r="M34" s="32"/>
      <c r="N34" s="32"/>
      <c r="O34" s="29"/>
    </row>
    <row r="35" spans="2:15" ht="19.5" customHeight="1" x14ac:dyDescent="0.25">
      <c r="B35" s="211" t="s">
        <v>64</v>
      </c>
      <c r="C35" s="214" t="s">
        <v>65</v>
      </c>
      <c r="D35" s="227">
        <v>398013</v>
      </c>
      <c r="E35" s="225"/>
      <c r="F35" s="217">
        <f t="shared" si="1"/>
        <v>0</v>
      </c>
      <c r="G35" s="225"/>
      <c r="H35" s="227">
        <v>398013</v>
      </c>
      <c r="I35" s="225"/>
      <c r="J35" s="32"/>
      <c r="K35" s="32"/>
      <c r="L35" s="32"/>
      <c r="M35" s="32"/>
      <c r="N35" s="32"/>
      <c r="O35" s="29"/>
    </row>
    <row r="36" spans="2:15" ht="19.5" customHeight="1" x14ac:dyDescent="0.25">
      <c r="B36" s="211" t="s">
        <v>66</v>
      </c>
      <c r="C36" s="214" t="s">
        <v>41</v>
      </c>
      <c r="D36" s="228">
        <v>1.3652198000000001E-2</v>
      </c>
      <c r="E36" s="225"/>
      <c r="F36" s="217">
        <f t="shared" si="1"/>
        <v>-0.24987923076923077</v>
      </c>
      <c r="G36" s="225"/>
      <c r="H36" s="215">
        <v>1.8200000000000001E-2</v>
      </c>
      <c r="I36" s="225"/>
      <c r="J36" s="32"/>
      <c r="K36" s="32"/>
      <c r="L36" s="32"/>
      <c r="M36" s="32"/>
      <c r="N36" s="32"/>
      <c r="O36" s="29"/>
    </row>
    <row r="37" spans="2:15" x14ac:dyDescent="0.25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29"/>
    </row>
    <row r="38" spans="2:15" x14ac:dyDescent="0.25">
      <c r="B38" s="44" t="s">
        <v>67</v>
      </c>
      <c r="C38" s="32"/>
      <c r="D38" s="32"/>
      <c r="E38" s="53"/>
      <c r="F38" s="32"/>
      <c r="G38" s="53"/>
      <c r="H38" s="32"/>
      <c r="I38" s="53"/>
      <c r="J38" s="32"/>
      <c r="K38" s="32"/>
      <c r="L38" s="32"/>
      <c r="M38" s="32"/>
      <c r="N38" s="32"/>
      <c r="O38" s="29"/>
    </row>
    <row r="39" spans="2:15" x14ac:dyDescent="0.25">
      <c r="B39" s="44" t="s">
        <v>68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9"/>
    </row>
    <row r="40" spans="2:15" x14ac:dyDescent="0.25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07"/>
    </row>
    <row r="41" spans="2:15" hidden="1" x14ac:dyDescent="0.25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07"/>
    </row>
    <row r="49" s="1" customFormat="1" hidden="1" x14ac:dyDescent="0.25"/>
    <row r="50" s="1" customFormat="1" hidden="1" x14ac:dyDescent="0.25"/>
    <row r="51" s="1" customFormat="1" hidden="1" x14ac:dyDescent="0.25"/>
    <row r="52" s="1" customFormat="1" hidden="1" x14ac:dyDescent="0.25"/>
    <row r="53" s="1" customFormat="1" hidden="1" x14ac:dyDescent="0.25"/>
    <row r="54" s="1" customFormat="1" hidden="1" x14ac:dyDescent="0.25"/>
    <row r="55" s="1" customFormat="1" hidden="1" x14ac:dyDescent="0.25"/>
    <row r="56" s="1" customFormat="1" hidden="1" x14ac:dyDescent="0.25"/>
    <row r="57" s="1" customFormat="1" hidden="1" x14ac:dyDescent="0.25"/>
    <row r="58" s="1" customFormat="1" hidden="1" x14ac:dyDescent="0.25"/>
    <row r="59" s="1" customFormat="1" hidden="1" x14ac:dyDescent="0.25"/>
    <row r="60" s="1" customFormat="1" hidden="1" x14ac:dyDescent="0.25"/>
    <row r="61" s="1" customFormat="1" hidden="1" x14ac:dyDescent="0.25"/>
    <row r="62" s="1" customFormat="1" hidden="1" x14ac:dyDescent="0.25"/>
    <row r="63" s="1" customFormat="1" hidden="1" x14ac:dyDescent="0.25"/>
    <row r="64" s="1" customFormat="1" hidden="1" x14ac:dyDescent="0.25"/>
    <row r="65" s="1" customFormat="1" hidden="1" x14ac:dyDescent="0.25"/>
    <row r="66" s="1" customFormat="1" hidden="1" x14ac:dyDescent="0.25"/>
    <row r="67" s="1" customFormat="1" hidden="1" x14ac:dyDescent="0.25"/>
    <row r="68" s="1" customFormat="1" hidden="1" x14ac:dyDescent="0.25"/>
    <row r="69" s="1" customFormat="1" hidden="1" x14ac:dyDescent="0.25"/>
    <row r="70" s="1" customFormat="1" hidden="1" x14ac:dyDescent="0.25"/>
    <row r="71" s="1" customFormat="1" hidden="1" x14ac:dyDescent="0.25"/>
    <row r="72" s="1" customFormat="1" hidden="1" x14ac:dyDescent="0.25"/>
    <row r="73" s="1" customFormat="1" hidden="1" x14ac:dyDescent="0.25"/>
    <row r="74" s="1" customFormat="1" hidden="1" x14ac:dyDescent="0.25"/>
    <row r="75" s="1" customFormat="1" hidden="1" x14ac:dyDescent="0.25"/>
    <row r="76" s="1" customFormat="1" hidden="1" x14ac:dyDescent="0.25"/>
    <row r="77" s="1" customFormat="1" hidden="1" x14ac:dyDescent="0.25"/>
    <row r="78" s="1" customFormat="1" hidden="1" x14ac:dyDescent="0.25"/>
    <row r="79" s="1" customFormat="1" hidden="1" x14ac:dyDescent="0.25"/>
    <row r="80" s="1" customFormat="1" hidden="1" x14ac:dyDescent="0.25"/>
    <row r="81" s="1" customFormat="1" hidden="1" x14ac:dyDescent="0.25"/>
    <row r="82" s="1" customFormat="1" hidden="1" x14ac:dyDescent="0.25"/>
    <row r="83" s="1" customFormat="1" hidden="1" x14ac:dyDescent="0.25"/>
    <row r="84" s="1" customFormat="1" hidden="1" x14ac:dyDescent="0.25"/>
    <row r="85" s="1" customFormat="1" hidden="1" x14ac:dyDescent="0.25"/>
    <row r="86" s="1" customFormat="1" hidden="1" x14ac:dyDescent="0.25"/>
    <row r="87" s="1" customFormat="1" hidden="1" x14ac:dyDescent="0.25"/>
    <row r="88" s="1" customFormat="1" hidden="1" x14ac:dyDescent="0.25"/>
    <row r="89" s="1" customFormat="1" hidden="1" x14ac:dyDescent="0.25"/>
  </sheetData>
  <hyperlinks>
    <hyperlink ref="B1" location="Contents!A1" display="&lt;&lt;&lt; Back to contents" xr:uid="{B3F1CADF-2B1D-414E-8DDF-435E59353446}"/>
  </hyperlinks>
  <pageMargins left="0.39370078740157483" right="0.39370078740157483" top="0.39370078740157483" bottom="0.39370078740157483" header="0.31496062992125984" footer="0.31496062992125984"/>
  <pageSetup paperSize="9" scale="7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77BC8-DEA1-4623-9F16-A13316842B45}">
  <sheetPr codeName="Sheet8">
    <pageSetUpPr fitToPage="1"/>
  </sheetPr>
  <dimension ref="A1:S64"/>
  <sheetViews>
    <sheetView showGridLines="0" zoomScale="80" zoomScaleNormal="80" workbookViewId="0">
      <pane ySplit="4" topLeftCell="A5" activePane="bottomLeft" state="frozenSplit"/>
      <selection activeCell="A58" sqref="A58:XFD1048576"/>
      <selection pane="bottomLeft" activeCell="D30" sqref="D30"/>
    </sheetView>
  </sheetViews>
  <sheetFormatPr defaultColWidth="0" defaultRowHeight="15.75" zeroHeight="1" x14ac:dyDescent="0.25"/>
  <cols>
    <col min="1" max="1" width="3.375" style="1" customWidth="1"/>
    <col min="2" max="2" width="34.625" style="1" customWidth="1"/>
    <col min="3" max="3" width="75.125" style="1" customWidth="1"/>
    <col min="4" max="4" width="16.625" style="1" customWidth="1"/>
    <col min="5" max="5" width="1.5" style="1" customWidth="1"/>
    <col min="6" max="6" width="18.375" style="1" customWidth="1"/>
    <col min="7" max="7" width="1.5" style="1" customWidth="1"/>
    <col min="8" max="8" width="15.375" style="1" customWidth="1"/>
    <col min="9" max="9" width="1.5" style="1" customWidth="1"/>
    <col min="10" max="10" width="25.125" style="1" customWidth="1"/>
    <col min="11" max="11" width="1.5" style="1" customWidth="1"/>
    <col min="12" max="12" width="3.875" style="1" customWidth="1"/>
    <col min="13" max="13" width="1.5" style="1" customWidth="1"/>
    <col min="14" max="14" width="9" style="1" hidden="1" customWidth="1"/>
    <col min="15" max="15" width="11.375" style="1" hidden="1" customWidth="1"/>
    <col min="16" max="16" width="9" style="1" hidden="1" customWidth="1"/>
    <col min="17" max="19" width="3.375" style="1" hidden="1" customWidth="1"/>
    <col min="20" max="16384" width="9" style="1" hidden="1"/>
  </cols>
  <sheetData>
    <row r="1" spans="2:16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</row>
    <row r="2" spans="2:16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</row>
    <row r="3" spans="2:16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8" t="s">
        <v>1</v>
      </c>
      <c r="L3" s="308"/>
      <c r="M3" s="307"/>
      <c r="N3" s="307"/>
      <c r="O3" s="307"/>
      <c r="P3" s="307"/>
    </row>
    <row r="4" spans="2:16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</row>
    <row r="5" spans="2:16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6"/>
      <c r="P5" s="6"/>
    </row>
    <row r="6" spans="2:16" ht="22.5" customHeight="1" x14ac:dyDescent="0.25">
      <c r="B6" s="85" t="s">
        <v>69</v>
      </c>
      <c r="C6" s="86"/>
      <c r="D6" s="86"/>
      <c r="E6" s="86"/>
      <c r="F6" s="86"/>
      <c r="G6" s="86"/>
      <c r="H6" s="86"/>
      <c r="I6" s="86"/>
      <c r="J6" s="86"/>
      <c r="K6" s="86"/>
      <c r="L6" s="6"/>
      <c r="M6" s="7"/>
      <c r="N6" s="7"/>
      <c r="O6" s="6"/>
      <c r="P6" s="6"/>
    </row>
    <row r="7" spans="2:16" ht="22.5" customHeight="1" x14ac:dyDescent="0.25">
      <c r="B7" s="2" t="s">
        <v>8</v>
      </c>
      <c r="C7" s="3"/>
      <c r="D7" s="3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</row>
    <row r="8" spans="2:16" ht="22.5" customHeight="1" x14ac:dyDescent="0.25">
      <c r="B8" s="2"/>
      <c r="C8" s="3"/>
      <c r="D8" s="3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</row>
    <row r="9" spans="2:16" s="4" customFormat="1" ht="22.5" customHeight="1" x14ac:dyDescent="0.25">
      <c r="B9" s="70"/>
      <c r="C9" s="67"/>
      <c r="D9" s="68" t="s">
        <v>38</v>
      </c>
      <c r="E9" s="68"/>
      <c r="F9" s="68">
        <v>2024</v>
      </c>
      <c r="G9" s="68"/>
      <c r="H9" s="68">
        <v>2023</v>
      </c>
      <c r="I9" s="68"/>
      <c r="J9" s="69" t="s">
        <v>70</v>
      </c>
      <c r="K9" s="68"/>
      <c r="L9" s="133"/>
      <c r="M9" s="310"/>
      <c r="N9" s="310"/>
      <c r="O9" s="310"/>
      <c r="P9" s="310"/>
    </row>
    <row r="10" spans="2:16" s="4" customFormat="1" ht="36.75" customHeight="1" x14ac:dyDescent="0.25">
      <c r="B10" s="143" t="s">
        <v>71</v>
      </c>
      <c r="C10" s="311" t="s">
        <v>72</v>
      </c>
      <c r="D10" s="229" t="s">
        <v>73</v>
      </c>
      <c r="E10" s="230"/>
      <c r="F10" s="231">
        <v>1.6999999999999999E-3</v>
      </c>
      <c r="G10" s="231"/>
      <c r="H10" s="232">
        <v>0.31388491179887723</v>
      </c>
      <c r="I10" s="230"/>
      <c r="J10" s="312" t="s">
        <v>74</v>
      </c>
      <c r="K10" s="231"/>
      <c r="L10" s="134"/>
      <c r="M10" s="310"/>
      <c r="N10" s="310"/>
      <c r="O10" s="310"/>
      <c r="P10" s="310"/>
    </row>
    <row r="11" spans="2:16" s="4" customFormat="1" ht="20.100000000000001" customHeight="1" x14ac:dyDescent="0.25">
      <c r="B11" s="309"/>
      <c r="C11" s="311" t="s">
        <v>75</v>
      </c>
      <c r="D11" s="313" t="s">
        <v>76</v>
      </c>
      <c r="E11" s="233"/>
      <c r="F11" s="313">
        <v>10</v>
      </c>
      <c r="G11" s="313"/>
      <c r="H11" s="313">
        <v>11</v>
      </c>
      <c r="I11" s="233"/>
      <c r="J11" s="314" t="s">
        <v>76</v>
      </c>
      <c r="K11" s="313"/>
      <c r="L11" s="315"/>
      <c r="M11" s="310"/>
      <c r="N11" s="310"/>
      <c r="O11" s="310"/>
      <c r="P11" s="310"/>
    </row>
    <row r="12" spans="2:16" s="4" customFormat="1" ht="20.100000000000001" customHeight="1" x14ac:dyDescent="0.25">
      <c r="B12" s="309"/>
      <c r="C12" s="311" t="s">
        <v>77</v>
      </c>
      <c r="D12" s="316" t="s">
        <v>78</v>
      </c>
      <c r="E12" s="233"/>
      <c r="F12" s="317">
        <v>50539.483463396515</v>
      </c>
      <c r="G12" s="317"/>
      <c r="H12" s="318">
        <v>51258</v>
      </c>
      <c r="I12" s="233"/>
      <c r="J12" s="314" t="s">
        <v>76</v>
      </c>
      <c r="K12" s="317"/>
      <c r="L12" s="319"/>
      <c r="M12" s="310"/>
      <c r="N12" s="310"/>
      <c r="O12" s="310"/>
      <c r="P12" s="310"/>
    </row>
    <row r="13" spans="2:16" s="4" customFormat="1" ht="20.100000000000001" customHeight="1" x14ac:dyDescent="0.25">
      <c r="B13" s="309"/>
      <c r="C13" s="311" t="s">
        <v>79</v>
      </c>
      <c r="D13" s="316" t="s">
        <v>78</v>
      </c>
      <c r="E13" s="233"/>
      <c r="F13" s="320">
        <v>0.11</v>
      </c>
      <c r="G13" s="320"/>
      <c r="H13" s="320">
        <v>0.14000000000000001</v>
      </c>
      <c r="I13" s="233"/>
      <c r="J13" s="314" t="s">
        <v>76</v>
      </c>
      <c r="K13" s="320"/>
      <c r="L13" s="321"/>
      <c r="M13" s="310"/>
      <c r="N13" s="310"/>
      <c r="O13" s="310"/>
      <c r="P13" s="310"/>
    </row>
    <row r="14" spans="2:16" s="4" customFormat="1" ht="20.100000000000001" customHeight="1" x14ac:dyDescent="0.25">
      <c r="B14" s="309"/>
      <c r="C14" s="311" t="s">
        <v>80</v>
      </c>
      <c r="D14" s="316" t="s">
        <v>81</v>
      </c>
      <c r="E14" s="233"/>
      <c r="F14" s="317">
        <v>62749.907097733201</v>
      </c>
      <c r="G14" s="317"/>
      <c r="H14" s="317">
        <v>58527.963582311422</v>
      </c>
      <c r="I14" s="233"/>
      <c r="J14" s="314" t="s">
        <v>76</v>
      </c>
      <c r="K14" s="317"/>
      <c r="L14" s="319"/>
      <c r="M14" s="310"/>
      <c r="N14" s="310"/>
      <c r="O14" s="310"/>
      <c r="P14" s="310"/>
    </row>
    <row r="15" spans="2:16" s="4" customFormat="1" ht="20.100000000000001" customHeight="1" x14ac:dyDescent="0.25">
      <c r="B15" s="309"/>
      <c r="C15" s="311" t="s">
        <v>82</v>
      </c>
      <c r="D15" s="316" t="s">
        <v>81</v>
      </c>
      <c r="E15" s="233"/>
      <c r="F15" s="313">
        <v>9</v>
      </c>
      <c r="G15" s="313"/>
      <c r="H15" s="313">
        <v>10</v>
      </c>
      <c r="I15" s="233"/>
      <c r="J15" s="314" t="s">
        <v>76</v>
      </c>
      <c r="K15" s="313"/>
      <c r="L15" s="315"/>
      <c r="M15" s="310"/>
      <c r="N15" s="310"/>
      <c r="O15" s="310"/>
      <c r="P15" s="310"/>
    </row>
    <row r="16" spans="2:16" s="4" customFormat="1" ht="20.100000000000001" customHeight="1" x14ac:dyDescent="0.25">
      <c r="B16" s="309"/>
      <c r="C16" s="311" t="s">
        <v>83</v>
      </c>
      <c r="D16" s="316" t="s">
        <v>81</v>
      </c>
      <c r="E16" s="233"/>
      <c r="F16" s="320">
        <v>0.14000000000000001</v>
      </c>
      <c r="G16" s="320"/>
      <c r="H16" s="320">
        <v>0.15127253841604288</v>
      </c>
      <c r="I16" s="233"/>
      <c r="J16" s="314" t="s">
        <v>76</v>
      </c>
      <c r="K16" s="320"/>
      <c r="L16" s="321"/>
      <c r="M16" s="310"/>
      <c r="N16" s="310"/>
      <c r="O16" s="310"/>
      <c r="P16" s="310"/>
    </row>
    <row r="17" spans="2:13" s="4" customFormat="1" ht="20.100000000000001" customHeight="1" x14ac:dyDescent="0.25">
      <c r="B17" s="309"/>
      <c r="C17" s="311" t="s">
        <v>84</v>
      </c>
      <c r="D17" s="316" t="s">
        <v>85</v>
      </c>
      <c r="E17" s="233"/>
      <c r="F17" s="313">
        <v>137</v>
      </c>
      <c r="G17" s="313"/>
      <c r="H17" s="313">
        <v>141.67671093745261</v>
      </c>
      <c r="I17" s="233"/>
      <c r="J17" s="313">
        <v>90</v>
      </c>
      <c r="K17" s="313"/>
      <c r="L17" s="315"/>
      <c r="M17" s="310"/>
    </row>
    <row r="18" spans="2:13" s="4" customFormat="1" ht="45.75" customHeight="1" x14ac:dyDescent="0.25">
      <c r="B18" s="309"/>
      <c r="C18" s="311" t="s">
        <v>86</v>
      </c>
      <c r="D18" s="316" t="s">
        <v>87</v>
      </c>
      <c r="E18" s="233"/>
      <c r="F18" s="316">
        <v>0.46910597822065597</v>
      </c>
      <c r="G18" s="316"/>
      <c r="H18" s="316">
        <v>0.4435689554453503</v>
      </c>
      <c r="I18" s="233"/>
      <c r="J18" s="305" t="s">
        <v>88</v>
      </c>
      <c r="K18" s="316"/>
      <c r="L18" s="322"/>
      <c r="M18" s="310"/>
    </row>
    <row r="19" spans="2:13" s="4" customFormat="1" ht="20.100000000000001" customHeight="1" x14ac:dyDescent="0.25">
      <c r="B19" s="309"/>
      <c r="C19" s="311" t="s">
        <v>89</v>
      </c>
      <c r="D19" s="316" t="s">
        <v>73</v>
      </c>
      <c r="E19" s="323"/>
      <c r="F19" s="324">
        <v>0.69</v>
      </c>
      <c r="G19" s="324"/>
      <c r="H19" s="324">
        <v>0.71392487482880174</v>
      </c>
      <c r="I19" s="323"/>
      <c r="J19" s="314" t="s">
        <v>90</v>
      </c>
      <c r="K19" s="324"/>
      <c r="L19" s="325"/>
      <c r="M19" s="310"/>
    </row>
    <row r="20" spans="2:13" s="4" customFormat="1" ht="20.100000000000001" customHeight="1" x14ac:dyDescent="0.25">
      <c r="B20" s="326"/>
      <c r="C20" s="311" t="s">
        <v>91</v>
      </c>
      <c r="D20" s="314" t="s">
        <v>92</v>
      </c>
      <c r="E20" s="323"/>
      <c r="F20" s="324">
        <v>0.73</v>
      </c>
      <c r="G20" s="324"/>
      <c r="H20" s="324">
        <v>0.44</v>
      </c>
      <c r="I20" s="323"/>
      <c r="J20" s="314" t="s">
        <v>76</v>
      </c>
      <c r="K20" s="324"/>
      <c r="L20" s="325"/>
      <c r="M20" s="310"/>
    </row>
    <row r="21" spans="2:13" s="4" customFormat="1" ht="20.100000000000001" customHeight="1" x14ac:dyDescent="0.25">
      <c r="B21" s="143" t="s">
        <v>93</v>
      </c>
      <c r="C21" s="311" t="s">
        <v>94</v>
      </c>
      <c r="D21" s="314" t="s">
        <v>95</v>
      </c>
      <c r="E21" s="327"/>
      <c r="F21" s="328">
        <v>86135.7743399295</v>
      </c>
      <c r="G21" s="328"/>
      <c r="H21" s="328">
        <v>97439.654697630045</v>
      </c>
      <c r="I21" s="327"/>
      <c r="J21" s="314" t="s">
        <v>76</v>
      </c>
      <c r="K21" s="328"/>
      <c r="L21" s="329"/>
      <c r="M21" s="310"/>
    </row>
    <row r="22" spans="2:13" s="4" customFormat="1" ht="39.950000000000003" customHeight="1" x14ac:dyDescent="0.25">
      <c r="B22" s="309"/>
      <c r="C22" s="311" t="s">
        <v>96</v>
      </c>
      <c r="D22" s="316" t="s">
        <v>73</v>
      </c>
      <c r="E22" s="233"/>
      <c r="F22" s="330">
        <v>2.2163678520509731E-3</v>
      </c>
      <c r="G22" s="330"/>
      <c r="H22" s="330">
        <v>2.4215530101071511E-3</v>
      </c>
      <c r="I22" s="233"/>
      <c r="J22" s="314" t="s">
        <v>76</v>
      </c>
      <c r="K22" s="330"/>
      <c r="L22" s="331"/>
      <c r="M22" s="310"/>
    </row>
    <row r="23" spans="2:13" s="4" customFormat="1" ht="39.950000000000003" customHeight="1" x14ac:dyDescent="0.25">
      <c r="B23" s="309"/>
      <c r="C23" s="311" t="s">
        <v>97</v>
      </c>
      <c r="D23" s="316" t="s">
        <v>73</v>
      </c>
      <c r="E23" s="233"/>
      <c r="F23" s="324">
        <v>0.99107936563235843</v>
      </c>
      <c r="G23" s="324"/>
      <c r="H23" s="324">
        <v>0.99107936563235843</v>
      </c>
      <c r="I23" s="233"/>
      <c r="J23" s="324">
        <v>1</v>
      </c>
      <c r="K23" s="324"/>
      <c r="L23" s="325"/>
      <c r="M23" s="310"/>
    </row>
    <row r="24" spans="2:13" s="4" customFormat="1" ht="20.100000000000001" customHeight="1" x14ac:dyDescent="0.25">
      <c r="B24" s="326"/>
      <c r="C24" s="311" t="s">
        <v>98</v>
      </c>
      <c r="D24" s="316" t="s">
        <v>73</v>
      </c>
      <c r="E24" s="233"/>
      <c r="F24" s="324">
        <v>1</v>
      </c>
      <c r="G24" s="324"/>
      <c r="H24" s="324">
        <v>0.98722868598308289</v>
      </c>
      <c r="I24" s="233"/>
      <c r="J24" s="324">
        <v>1</v>
      </c>
      <c r="K24" s="324"/>
      <c r="L24" s="325"/>
      <c r="M24" s="310"/>
    </row>
    <row r="25" spans="2:13" s="4" customFormat="1" ht="20.100000000000001" customHeight="1" x14ac:dyDescent="0.25">
      <c r="B25" s="144" t="s">
        <v>99</v>
      </c>
      <c r="C25" s="311" t="s">
        <v>100</v>
      </c>
      <c r="D25" s="305" t="s">
        <v>101</v>
      </c>
      <c r="E25" s="332"/>
      <c r="F25" s="305"/>
      <c r="G25" s="305"/>
      <c r="H25" s="305" t="s">
        <v>102</v>
      </c>
      <c r="I25" s="332"/>
      <c r="J25" s="305"/>
      <c r="K25" s="305"/>
      <c r="L25" s="333"/>
      <c r="M25" s="310"/>
    </row>
    <row r="26" spans="2:13" s="4" customFormat="1" ht="20.100000000000001" customHeight="1" x14ac:dyDescent="0.25">
      <c r="B26" s="143" t="s">
        <v>103</v>
      </c>
      <c r="C26" s="311" t="s">
        <v>104</v>
      </c>
      <c r="D26" s="314" t="s">
        <v>105</v>
      </c>
      <c r="E26" s="230"/>
      <c r="F26" s="334">
        <v>19136</v>
      </c>
      <c r="G26" s="334"/>
      <c r="H26" s="334">
        <v>798.58145771863121</v>
      </c>
      <c r="I26" s="230"/>
      <c r="J26" s="314" t="s">
        <v>76</v>
      </c>
      <c r="K26" s="334"/>
      <c r="L26" s="335"/>
      <c r="M26" s="310"/>
    </row>
    <row r="27" spans="2:13" s="4" customFormat="1" ht="39.950000000000003" customHeight="1" x14ac:dyDescent="0.25">
      <c r="B27" s="309"/>
      <c r="C27" s="311" t="s">
        <v>106</v>
      </c>
      <c r="D27" s="324" t="s">
        <v>73</v>
      </c>
      <c r="E27" s="230"/>
      <c r="F27" s="324">
        <v>1</v>
      </c>
      <c r="G27" s="324"/>
      <c r="H27" s="324">
        <v>1</v>
      </c>
      <c r="I27" s="230"/>
      <c r="J27" s="314" t="s">
        <v>76</v>
      </c>
      <c r="K27" s="324"/>
      <c r="L27" s="325"/>
      <c r="M27" s="310"/>
    </row>
    <row r="28" spans="2:13" s="4" customFormat="1" ht="39.950000000000003" customHeight="1" x14ac:dyDescent="0.25">
      <c r="B28" s="309"/>
      <c r="C28" s="311" t="s">
        <v>107</v>
      </c>
      <c r="D28" s="314" t="s">
        <v>108</v>
      </c>
      <c r="E28" s="332"/>
      <c r="F28" s="305" t="s">
        <v>109</v>
      </c>
      <c r="G28" s="305"/>
      <c r="H28" s="305" t="s">
        <v>110</v>
      </c>
      <c r="I28" s="332"/>
      <c r="J28" s="314" t="s">
        <v>76</v>
      </c>
      <c r="K28" s="305"/>
      <c r="L28" s="333"/>
      <c r="M28" s="310"/>
    </row>
    <row r="29" spans="2:13" s="4" customFormat="1" ht="20.100000000000001" customHeight="1" x14ac:dyDescent="0.25">
      <c r="B29" s="326"/>
      <c r="C29" s="311" t="s">
        <v>111</v>
      </c>
      <c r="D29" s="314" t="s">
        <v>63</v>
      </c>
      <c r="E29" s="336"/>
      <c r="F29" s="314">
        <v>127</v>
      </c>
      <c r="G29" s="314"/>
      <c r="H29" s="314">
        <v>127</v>
      </c>
      <c r="I29" s="336"/>
      <c r="J29" s="314" t="s">
        <v>76</v>
      </c>
      <c r="K29" s="314"/>
      <c r="L29" s="337"/>
      <c r="M29" s="310"/>
    </row>
    <row r="30" spans="2:13" s="4" customFormat="1" ht="42" customHeight="1" x14ac:dyDescent="0.25">
      <c r="B30" s="144" t="s">
        <v>112</v>
      </c>
      <c r="C30" s="311" t="s">
        <v>113</v>
      </c>
      <c r="D30" s="305" t="s">
        <v>114</v>
      </c>
      <c r="E30" s="336"/>
      <c r="F30" s="305"/>
      <c r="G30" s="305"/>
      <c r="H30" s="314"/>
      <c r="I30" s="336"/>
      <c r="J30" s="314" t="s">
        <v>76</v>
      </c>
      <c r="K30" s="305"/>
      <c r="L30" s="333"/>
      <c r="M30" s="310"/>
    </row>
    <row r="31" spans="2:13" x14ac:dyDescent="0.25">
      <c r="B31" s="307"/>
      <c r="C31" s="9"/>
      <c r="D31"/>
      <c r="E31"/>
      <c r="F31"/>
      <c r="G31"/>
      <c r="H31"/>
      <c r="I31"/>
      <c r="J31"/>
      <c r="K31"/>
      <c r="L31"/>
      <c r="M31" s="307"/>
    </row>
    <row r="32" spans="2:13" x14ac:dyDescent="0.25">
      <c r="B32" s="44" t="s">
        <v>115</v>
      </c>
      <c r="C32" s="9"/>
      <c r="D32"/>
      <c r="E32"/>
      <c r="F32"/>
      <c r="G32"/>
      <c r="H32"/>
      <c r="I32"/>
      <c r="J32"/>
      <c r="K32"/>
      <c r="L32"/>
      <c r="M32" s="307"/>
    </row>
    <row r="33" spans="2:12" x14ac:dyDescent="0.25">
      <c r="B33" s="44"/>
      <c r="C33" s="307"/>
      <c r="D33" s="307"/>
      <c r="E33" s="307"/>
      <c r="F33" s="307"/>
      <c r="G33" s="307"/>
      <c r="H33" s="307"/>
      <c r="I33" s="307"/>
      <c r="J33" s="307"/>
      <c r="K33" s="307"/>
      <c r="L33" s="307"/>
    </row>
    <row r="34" spans="2:12" hidden="1" x14ac:dyDescent="0.25">
      <c r="B34" s="44"/>
      <c r="C34" s="307"/>
      <c r="D34" s="307"/>
      <c r="E34" s="307"/>
      <c r="F34" s="307"/>
      <c r="G34" s="307"/>
      <c r="H34" s="307"/>
      <c r="I34" s="307"/>
      <c r="J34" s="307"/>
      <c r="K34" s="307"/>
      <c r="L34" s="307"/>
    </row>
    <row r="49" s="1" customFormat="1" hidden="1" x14ac:dyDescent="0.25"/>
    <row r="50" s="1" customFormat="1" hidden="1" x14ac:dyDescent="0.25"/>
    <row r="51" s="1" customFormat="1" hidden="1" x14ac:dyDescent="0.25"/>
    <row r="52" s="1" customFormat="1" hidden="1" x14ac:dyDescent="0.25"/>
    <row r="53" s="1" customFormat="1" hidden="1" x14ac:dyDescent="0.25"/>
    <row r="54" s="1" customFormat="1" hidden="1" x14ac:dyDescent="0.25"/>
    <row r="55" s="1" customFormat="1" hidden="1" x14ac:dyDescent="0.25"/>
    <row r="56" s="1" customFormat="1" hidden="1" x14ac:dyDescent="0.25"/>
    <row r="57" s="1" customFormat="1" hidden="1" x14ac:dyDescent="0.25"/>
    <row r="58" s="1" customFormat="1" hidden="1" x14ac:dyDescent="0.25"/>
    <row r="59" s="1" customFormat="1" hidden="1" x14ac:dyDescent="0.25"/>
    <row r="60" s="1" customFormat="1" hidden="1" x14ac:dyDescent="0.25"/>
    <row r="61" s="1" customFormat="1" hidden="1" x14ac:dyDescent="0.25"/>
    <row r="62" s="1" customFormat="1" hidden="1" x14ac:dyDescent="0.25"/>
    <row r="63" s="1" customFormat="1" hidden="1" x14ac:dyDescent="0.25"/>
    <row r="64" s="1" customFormat="1" hidden="1" x14ac:dyDescent="0.25"/>
  </sheetData>
  <hyperlinks>
    <hyperlink ref="B1" location="Contents!A1" display="&lt;&lt;&lt; Back to contents" xr:uid="{E542D4BF-7817-4C67-B436-D7C5CF9D2F17}"/>
  </hyperlinks>
  <pageMargins left="0.39370078740157483" right="0.39370078740157483" top="0.39370078740157483" bottom="0.39370078740157483" header="0.31496062992125984" footer="0.31496062992125984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79F2-4C88-423D-BA2D-1F79839C83D5}">
  <sheetPr codeName="Sheet9">
    <pageSetUpPr fitToPage="1"/>
  </sheetPr>
  <dimension ref="A1:R83"/>
  <sheetViews>
    <sheetView showGridLines="0" zoomScale="94" zoomScaleNormal="94" workbookViewId="0">
      <pane ySplit="4" topLeftCell="A17" activePane="bottomLeft" state="frozenSplit"/>
      <selection activeCell="A58" sqref="A58:XFD1048576"/>
      <selection pane="bottomLeft" activeCell="E41" sqref="E41"/>
    </sheetView>
  </sheetViews>
  <sheetFormatPr defaultColWidth="0" defaultRowHeight="15.75" zeroHeight="1" x14ac:dyDescent="0.25"/>
  <cols>
    <col min="1" max="1" width="3.375" style="1" customWidth="1"/>
    <col min="2" max="2" width="35.625" style="1" customWidth="1"/>
    <col min="3" max="3" width="36.5" style="1" customWidth="1"/>
    <col min="4" max="4" width="57.125" style="1" customWidth="1"/>
    <col min="5" max="5" width="17" style="1" customWidth="1"/>
    <col min="6" max="6" width="1.625" style="1" customWidth="1"/>
    <col min="7" max="7" width="12.875" style="1" customWidth="1"/>
    <col min="8" max="8" width="1.625" style="1" customWidth="1"/>
    <col min="9" max="9" width="12.875" style="1" customWidth="1"/>
    <col min="10" max="10" width="1.625" style="1" customWidth="1"/>
    <col min="11" max="11" width="17" style="1" customWidth="1"/>
    <col min="12" max="12" width="2.5" style="1" bestFit="1" customWidth="1"/>
    <col min="13" max="13" width="13.5" style="1" bestFit="1" customWidth="1"/>
    <col min="14" max="15" width="1.625" style="1" customWidth="1"/>
    <col min="16" max="18" width="0" style="1" hidden="1" customWidth="1"/>
    <col min="19" max="16384" width="9" style="1" hidden="1"/>
  </cols>
  <sheetData>
    <row r="1" spans="2:15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</row>
    <row r="2" spans="2:15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</row>
    <row r="3" spans="2:15" ht="25.5" x14ac:dyDescent="0.35">
      <c r="B3" s="57" t="s">
        <v>0</v>
      </c>
      <c r="C3" s="307"/>
      <c r="D3" s="307"/>
      <c r="E3" s="307"/>
      <c r="F3" s="308"/>
      <c r="G3" s="307"/>
      <c r="H3" s="308"/>
      <c r="I3" s="307"/>
      <c r="J3" s="308"/>
      <c r="K3" s="307"/>
      <c r="L3" s="307"/>
      <c r="M3" s="307"/>
      <c r="N3" s="308" t="s">
        <v>1</v>
      </c>
      <c r="O3" s="307"/>
    </row>
    <row r="4" spans="2:15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</row>
    <row r="5" spans="2:15" x14ac:dyDescent="0.25">
      <c r="B5" s="307"/>
      <c r="C5" s="6"/>
      <c r="D5" s="6"/>
      <c r="E5" s="6"/>
      <c r="F5" s="7"/>
      <c r="G5" s="6"/>
      <c r="H5" s="7"/>
      <c r="I5" s="6"/>
      <c r="J5" s="7"/>
      <c r="K5" s="6"/>
      <c r="L5" s="6"/>
      <c r="M5" s="7"/>
      <c r="N5" s="7"/>
      <c r="O5" s="307"/>
    </row>
    <row r="6" spans="2:15" ht="22.5" customHeight="1" x14ac:dyDescent="0.25">
      <c r="B6" s="85" t="s">
        <v>116</v>
      </c>
      <c r="C6" s="86"/>
      <c r="D6" s="86"/>
      <c r="E6" s="86"/>
      <c r="F6" s="87"/>
      <c r="G6" s="86"/>
      <c r="H6" s="87"/>
      <c r="I6" s="86"/>
      <c r="J6" s="87"/>
      <c r="K6" s="86"/>
      <c r="L6" s="86"/>
      <c r="M6" s="87"/>
      <c r="N6" s="87"/>
      <c r="O6" s="307"/>
    </row>
    <row r="7" spans="2:15" ht="22.5" customHeight="1" x14ac:dyDescent="0.25">
      <c r="B7" s="2" t="s">
        <v>117</v>
      </c>
      <c r="C7" s="3"/>
      <c r="D7" s="3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</row>
    <row r="8" spans="2:15" x14ac:dyDescent="0.25">
      <c r="B8" s="2"/>
      <c r="C8" s="3"/>
      <c r="D8" s="3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</row>
    <row r="9" spans="2:15" ht="22.5" customHeight="1" x14ac:dyDescent="0.25">
      <c r="B9" s="72"/>
      <c r="C9" s="73"/>
      <c r="D9" s="73"/>
      <c r="E9" s="415">
        <v>2024</v>
      </c>
      <c r="F9" s="415"/>
      <c r="G9" s="415"/>
      <c r="H9" s="416"/>
      <c r="I9" s="74"/>
      <c r="J9" s="74"/>
      <c r="K9" s="415">
        <v>2023</v>
      </c>
      <c r="L9" s="415"/>
      <c r="M9" s="415"/>
      <c r="N9" s="416"/>
      <c r="O9" s="51"/>
    </row>
    <row r="10" spans="2:15" ht="37.5" customHeight="1" x14ac:dyDescent="0.25">
      <c r="B10" s="78"/>
      <c r="C10" s="75"/>
      <c r="D10" s="75"/>
      <c r="E10" s="76" t="s">
        <v>118</v>
      </c>
      <c r="F10" s="76"/>
      <c r="G10" s="76" t="s">
        <v>119</v>
      </c>
      <c r="H10" s="76"/>
      <c r="I10" s="417" t="s">
        <v>120</v>
      </c>
      <c r="J10" s="417"/>
      <c r="K10" s="76" t="s">
        <v>118</v>
      </c>
      <c r="L10" s="76"/>
      <c r="M10" s="76" t="s">
        <v>119</v>
      </c>
      <c r="N10" s="76"/>
      <c r="O10" s="338"/>
    </row>
    <row r="11" spans="2:15" s="4" customFormat="1" ht="20.100000000000001" customHeight="1" x14ac:dyDescent="0.25">
      <c r="B11" s="294" t="s">
        <v>121</v>
      </c>
      <c r="C11" s="145" t="s">
        <v>122</v>
      </c>
      <c r="D11" s="146" t="s">
        <v>123</v>
      </c>
      <c r="E11" s="245">
        <v>2374</v>
      </c>
      <c r="F11" s="239"/>
      <c r="G11" s="239" t="s">
        <v>76</v>
      </c>
      <c r="H11" s="239"/>
      <c r="I11" s="242">
        <f>(E11-K11)/K11</f>
        <v>-0.20972037283621839</v>
      </c>
      <c r="J11" s="239"/>
      <c r="K11" s="245">
        <v>3004</v>
      </c>
      <c r="L11" s="246"/>
      <c r="M11" s="239" t="s">
        <v>76</v>
      </c>
      <c r="N11" s="239"/>
      <c r="O11" s="339"/>
    </row>
    <row r="12" spans="2:15" s="4" customFormat="1" ht="18" x14ac:dyDescent="0.25">
      <c r="B12" s="147"/>
      <c r="C12" s="145" t="s">
        <v>124</v>
      </c>
      <c r="D12" s="146" t="s">
        <v>125</v>
      </c>
      <c r="E12" s="247">
        <v>4</v>
      </c>
      <c r="F12" s="247"/>
      <c r="G12" s="247" t="s">
        <v>76</v>
      </c>
      <c r="H12" s="247"/>
      <c r="I12" s="242">
        <f t="shared" ref="I12:I26" si="0">(E12-K12)/K12</f>
        <v>0.33333333333333331</v>
      </c>
      <c r="J12" s="247"/>
      <c r="K12" s="247">
        <v>3</v>
      </c>
      <c r="L12" s="246"/>
      <c r="M12" s="247" t="s">
        <v>76</v>
      </c>
      <c r="N12" s="247"/>
      <c r="O12" s="339"/>
    </row>
    <row r="13" spans="2:15" s="4" customFormat="1" ht="20.100000000000001" customHeight="1" x14ac:dyDescent="0.25">
      <c r="B13" s="148"/>
      <c r="C13" s="145" t="s">
        <v>126</v>
      </c>
      <c r="D13" s="146" t="s">
        <v>127</v>
      </c>
      <c r="E13" s="248">
        <v>358</v>
      </c>
      <c r="F13" s="247"/>
      <c r="G13" s="247" t="s">
        <v>76</v>
      </c>
      <c r="H13" s="247"/>
      <c r="I13" s="242">
        <f t="shared" si="0"/>
        <v>-0.73618275607958727</v>
      </c>
      <c r="J13" s="247"/>
      <c r="K13" s="248">
        <v>1357</v>
      </c>
      <c r="L13" s="249"/>
      <c r="M13" s="247" t="s">
        <v>76</v>
      </c>
      <c r="N13" s="247"/>
      <c r="O13" s="339"/>
    </row>
    <row r="14" spans="2:15" s="5" customFormat="1" ht="39.950000000000003" customHeight="1" x14ac:dyDescent="0.25">
      <c r="B14" s="157" t="s">
        <v>128</v>
      </c>
      <c r="C14" s="155"/>
      <c r="D14" s="157"/>
      <c r="E14" s="160">
        <v>2736</v>
      </c>
      <c r="F14" s="158"/>
      <c r="G14" s="158" t="s">
        <v>76</v>
      </c>
      <c r="H14" s="158"/>
      <c r="I14" s="159">
        <f t="shared" si="0"/>
        <v>-0.37305224564619616</v>
      </c>
      <c r="J14" s="158"/>
      <c r="K14" s="160">
        <v>4364</v>
      </c>
      <c r="L14" s="161"/>
      <c r="M14" s="158" t="s">
        <v>76</v>
      </c>
      <c r="N14" s="158"/>
      <c r="O14" s="339"/>
    </row>
    <row r="15" spans="2:15" s="5" customFormat="1" ht="31.5" x14ac:dyDescent="0.25">
      <c r="B15" s="164" t="s">
        <v>129</v>
      </c>
      <c r="C15" s="165" t="s">
        <v>122</v>
      </c>
      <c r="D15" s="166" t="s">
        <v>130</v>
      </c>
      <c r="E15" s="160">
        <v>2705</v>
      </c>
      <c r="F15" s="158"/>
      <c r="G15" s="158" t="s">
        <v>76</v>
      </c>
      <c r="H15" s="158"/>
      <c r="I15" s="159">
        <f t="shared" si="0"/>
        <v>-3.2200357781753133E-2</v>
      </c>
      <c r="J15" s="158"/>
      <c r="K15" s="160">
        <v>2795</v>
      </c>
      <c r="L15" s="161"/>
      <c r="M15" s="158" t="s">
        <v>76</v>
      </c>
      <c r="N15" s="158"/>
      <c r="O15" s="339"/>
    </row>
    <row r="16" spans="2:15" s="5" customFormat="1" ht="39.950000000000003" customHeight="1" x14ac:dyDescent="0.25">
      <c r="B16" s="167" t="s">
        <v>131</v>
      </c>
      <c r="C16" s="155"/>
      <c r="D16" s="166" t="s">
        <v>132</v>
      </c>
      <c r="E16" s="158" t="s">
        <v>76</v>
      </c>
      <c r="F16" s="161"/>
      <c r="G16" s="158">
        <v>18.799163480000001</v>
      </c>
      <c r="H16" s="161"/>
      <c r="I16" s="162">
        <f>(G16-M16)/M16</f>
        <v>-0.35175298344827582</v>
      </c>
      <c r="J16" s="161"/>
      <c r="K16" s="158" t="s">
        <v>76</v>
      </c>
      <c r="L16" s="163"/>
      <c r="M16" s="158">
        <v>29</v>
      </c>
      <c r="N16" s="161"/>
      <c r="O16" s="339"/>
    </row>
    <row r="17" spans="2:15" s="4" customFormat="1" ht="20.100000000000001" customHeight="1" x14ac:dyDescent="0.25">
      <c r="B17" s="294" t="s">
        <v>133</v>
      </c>
      <c r="C17" s="77" t="s">
        <v>134</v>
      </c>
      <c r="D17" s="77" t="s">
        <v>135</v>
      </c>
      <c r="E17" s="247">
        <v>30</v>
      </c>
      <c r="F17" s="247"/>
      <c r="G17" s="247"/>
      <c r="H17" s="247"/>
      <c r="I17" s="250">
        <f t="shared" si="0"/>
        <v>-0.16666666666666666</v>
      </c>
      <c r="J17" s="247"/>
      <c r="K17" s="247">
        <v>36</v>
      </c>
      <c r="L17" s="246"/>
      <c r="M17" s="247"/>
      <c r="N17" s="247"/>
      <c r="O17" s="310"/>
    </row>
    <row r="18" spans="2:15" s="4" customFormat="1" ht="20.100000000000001" customHeight="1" x14ac:dyDescent="0.25">
      <c r="B18" s="147"/>
      <c r="C18" s="77" t="s">
        <v>136</v>
      </c>
      <c r="D18" s="146" t="s">
        <v>137</v>
      </c>
      <c r="E18" s="251">
        <v>19136</v>
      </c>
      <c r="F18" s="240"/>
      <c r="G18" s="240" t="s">
        <v>76</v>
      </c>
      <c r="H18" s="240"/>
      <c r="I18" s="252">
        <f>(E18-K18)/K18</f>
        <v>22.949937421777221</v>
      </c>
      <c r="J18" s="240"/>
      <c r="K18" s="251">
        <v>799</v>
      </c>
      <c r="L18" s="253"/>
      <c r="M18" s="240" t="s">
        <v>76</v>
      </c>
      <c r="N18" s="240"/>
      <c r="O18" s="310"/>
    </row>
    <row r="19" spans="2:15" s="4" customFormat="1" ht="31.5" x14ac:dyDescent="0.25">
      <c r="B19" s="147"/>
      <c r="C19" s="77" t="s">
        <v>138</v>
      </c>
      <c r="D19" s="340" t="s">
        <v>139</v>
      </c>
      <c r="E19" s="251">
        <v>1283</v>
      </c>
      <c r="F19" s="247"/>
      <c r="G19" s="247" t="s">
        <v>76</v>
      </c>
      <c r="H19" s="247"/>
      <c r="I19" s="242">
        <f t="shared" si="0"/>
        <v>-9.0715804394046778E-2</v>
      </c>
      <c r="J19" s="247"/>
      <c r="K19" s="251">
        <v>1411</v>
      </c>
      <c r="L19" s="246"/>
      <c r="M19" s="247" t="s">
        <v>76</v>
      </c>
      <c r="N19" s="247"/>
      <c r="O19" s="341"/>
    </row>
    <row r="20" spans="2:15" s="4" customFormat="1" ht="20.100000000000001" customHeight="1" x14ac:dyDescent="0.25">
      <c r="B20" s="147"/>
      <c r="C20" s="77" t="s">
        <v>140</v>
      </c>
      <c r="D20" s="145" t="s">
        <v>141</v>
      </c>
      <c r="E20" s="247">
        <v>16</v>
      </c>
      <c r="F20" s="247"/>
      <c r="G20" s="247" t="s">
        <v>76</v>
      </c>
      <c r="H20" s="247"/>
      <c r="I20" s="242">
        <f t="shared" si="0"/>
        <v>-0.65957446808510634</v>
      </c>
      <c r="J20" s="247"/>
      <c r="K20" s="247">
        <v>47</v>
      </c>
      <c r="L20" s="254"/>
      <c r="M20" s="247" t="s">
        <v>76</v>
      </c>
      <c r="N20" s="247"/>
      <c r="O20" s="310"/>
    </row>
    <row r="21" spans="2:15" s="4" customFormat="1" ht="20.100000000000001" customHeight="1" x14ac:dyDescent="0.25">
      <c r="B21" s="147"/>
      <c r="C21" s="77" t="s">
        <v>142</v>
      </c>
      <c r="D21" s="145" t="s">
        <v>143</v>
      </c>
      <c r="E21" s="247">
        <v>36</v>
      </c>
      <c r="F21" s="247"/>
      <c r="G21" s="247" t="s">
        <v>76</v>
      </c>
      <c r="H21" s="247"/>
      <c r="I21" s="242">
        <f t="shared" si="0"/>
        <v>0.125</v>
      </c>
      <c r="J21" s="247"/>
      <c r="K21" s="247">
        <v>32</v>
      </c>
      <c r="L21" s="246"/>
      <c r="M21" s="247" t="s">
        <v>76</v>
      </c>
      <c r="N21" s="247"/>
      <c r="O21" s="310"/>
    </row>
    <row r="22" spans="2:15" s="4" customFormat="1" ht="39.950000000000003" customHeight="1" x14ac:dyDescent="0.25">
      <c r="B22" s="147"/>
      <c r="C22" s="77" t="s">
        <v>144</v>
      </c>
      <c r="D22" s="146"/>
      <c r="E22" s="247">
        <v>117</v>
      </c>
      <c r="F22" s="247"/>
      <c r="G22" s="247" t="s">
        <v>76</v>
      </c>
      <c r="H22" s="247"/>
      <c r="I22" s="242">
        <f>(E22-K22)/K22</f>
        <v>1.0172413793103448</v>
      </c>
      <c r="J22" s="247"/>
      <c r="K22" s="247">
        <v>58</v>
      </c>
      <c r="L22" s="246"/>
      <c r="M22" s="247" t="s">
        <v>76</v>
      </c>
      <c r="N22" s="247"/>
      <c r="O22" s="310"/>
    </row>
    <row r="23" spans="2:15" s="4" customFormat="1" ht="20.100000000000001" customHeight="1" x14ac:dyDescent="0.25">
      <c r="B23" s="147"/>
      <c r="C23" s="77" t="s">
        <v>145</v>
      </c>
      <c r="D23" s="77"/>
      <c r="E23" s="240">
        <v>110</v>
      </c>
      <c r="F23" s="240"/>
      <c r="G23" s="240" t="s">
        <v>76</v>
      </c>
      <c r="H23" s="240"/>
      <c r="I23" s="247">
        <f t="shared" si="0"/>
        <v>0</v>
      </c>
      <c r="J23" s="240"/>
      <c r="K23" s="240">
        <v>110</v>
      </c>
      <c r="L23" s="255"/>
      <c r="M23" s="240" t="s">
        <v>76</v>
      </c>
      <c r="N23" s="240"/>
      <c r="O23" s="310"/>
    </row>
    <row r="24" spans="2:15" s="4" customFormat="1" ht="20.100000000000001" customHeight="1" x14ac:dyDescent="0.25">
      <c r="B24" s="148"/>
      <c r="C24" s="77" t="s">
        <v>146</v>
      </c>
      <c r="D24" s="149" t="s">
        <v>147</v>
      </c>
      <c r="E24" s="256">
        <v>5324</v>
      </c>
      <c r="F24" s="247"/>
      <c r="G24" s="247" t="s">
        <v>76</v>
      </c>
      <c r="H24" s="247"/>
      <c r="I24" s="242">
        <f t="shared" si="0"/>
        <v>-3.4982780496646729E-2</v>
      </c>
      <c r="J24" s="247"/>
      <c r="K24" s="256">
        <v>5517</v>
      </c>
      <c r="L24" s="246"/>
      <c r="M24" s="247" t="s">
        <v>76</v>
      </c>
      <c r="N24" s="247"/>
      <c r="O24" s="310"/>
    </row>
    <row r="25" spans="2:15" s="5" customFormat="1" ht="39.950000000000003" customHeight="1" x14ac:dyDescent="0.25">
      <c r="B25" s="153" t="s">
        <v>148</v>
      </c>
      <c r="C25" s="154"/>
      <c r="D25" s="155"/>
      <c r="E25" s="160">
        <f>SUM(E17:E24)</f>
        <v>26052</v>
      </c>
      <c r="F25" s="158"/>
      <c r="G25" s="158" t="s">
        <v>76</v>
      </c>
      <c r="H25" s="158"/>
      <c r="I25" s="159">
        <f>(E25-K25)/K25</f>
        <v>2.2524344569288388</v>
      </c>
      <c r="J25" s="158"/>
      <c r="K25" s="160">
        <v>8010</v>
      </c>
      <c r="L25" s="161"/>
      <c r="M25" s="158" t="s">
        <v>76</v>
      </c>
      <c r="N25" s="158"/>
      <c r="O25" s="309"/>
    </row>
    <row r="26" spans="2:15" s="5" customFormat="1" ht="39.950000000000003" customHeight="1" x14ac:dyDescent="0.25">
      <c r="B26" s="156" t="s">
        <v>149</v>
      </c>
      <c r="C26" s="157"/>
      <c r="D26" s="157"/>
      <c r="E26" s="160">
        <f>E25+E15+E14</f>
        <v>31493</v>
      </c>
      <c r="F26" s="158"/>
      <c r="G26" s="158" t="s">
        <v>76</v>
      </c>
      <c r="H26" s="158"/>
      <c r="I26" s="159">
        <f t="shared" si="0"/>
        <v>1.0761421319796953</v>
      </c>
      <c r="J26" s="158"/>
      <c r="K26" s="160">
        <v>15169</v>
      </c>
      <c r="L26" s="161"/>
      <c r="M26" s="158" t="s">
        <v>76</v>
      </c>
      <c r="N26" s="158"/>
      <c r="O26" s="309"/>
    </row>
    <row r="27" spans="2:15" ht="5.25" customHeight="1" x14ac:dyDescent="0.25"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</row>
    <row r="28" spans="2:15" x14ac:dyDescent="0.25">
      <c r="B28" s="44" t="s">
        <v>67</v>
      </c>
      <c r="C28" s="44"/>
      <c r="D28" s="45"/>
      <c r="E28" s="342"/>
      <c r="F28" s="307"/>
      <c r="G28" s="307"/>
      <c r="H28" s="307"/>
      <c r="I28" s="307"/>
      <c r="J28" s="307"/>
      <c r="K28" s="307"/>
      <c r="L28" s="307"/>
      <c r="M28" s="307"/>
      <c r="N28" s="307"/>
      <c r="O28" s="342"/>
    </row>
    <row r="29" spans="2:15" x14ac:dyDescent="0.25">
      <c r="B29" s="44" t="s">
        <v>150</v>
      </c>
      <c r="C29" s="44"/>
      <c r="D29" s="45"/>
      <c r="E29" s="342"/>
      <c r="F29" s="307"/>
      <c r="G29" s="307"/>
      <c r="H29" s="307"/>
      <c r="I29" s="307"/>
      <c r="J29" s="307"/>
      <c r="K29" s="342"/>
      <c r="L29" s="307"/>
      <c r="M29" s="307"/>
      <c r="N29" s="307"/>
      <c r="O29" s="307"/>
    </row>
    <row r="30" spans="2:15" x14ac:dyDescent="0.25">
      <c r="B30" s="44"/>
      <c r="C30" s="307"/>
      <c r="D30" s="307"/>
      <c r="E30" s="342"/>
      <c r="F30" s="307"/>
      <c r="G30" s="307"/>
      <c r="H30" s="307"/>
      <c r="I30" s="307"/>
      <c r="J30" s="307"/>
      <c r="K30" s="307"/>
      <c r="L30" s="307"/>
      <c r="M30" s="307"/>
      <c r="N30" s="307"/>
      <c r="O30" s="307"/>
    </row>
    <row r="31" spans="2:15" x14ac:dyDescent="0.25"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</row>
    <row r="32" spans="2:15" ht="22.5" customHeight="1" x14ac:dyDescent="0.25">
      <c r="B32" s="85" t="s">
        <v>151</v>
      </c>
      <c r="C32" s="86"/>
      <c r="D32" s="86"/>
      <c r="E32" s="86"/>
      <c r="F32" s="87"/>
      <c r="G32" s="86"/>
      <c r="H32" s="87"/>
      <c r="I32" s="86"/>
      <c r="J32" s="87"/>
      <c r="K32" s="86"/>
      <c r="L32" s="86"/>
      <c r="M32" s="87"/>
      <c r="N32" s="87"/>
      <c r="O32" s="307"/>
    </row>
    <row r="33" spans="2:15" ht="22.5" customHeight="1" x14ac:dyDescent="0.25">
      <c r="B33" s="2" t="s">
        <v>152</v>
      </c>
      <c r="C33" s="3"/>
      <c r="D33" s="3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</row>
    <row r="34" spans="2:15" x14ac:dyDescent="0.25">
      <c r="B34" s="2"/>
      <c r="C34" s="3"/>
      <c r="D34" s="3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</row>
    <row r="35" spans="2:15" ht="23.25" customHeight="1" x14ac:dyDescent="0.25">
      <c r="B35" s="72"/>
      <c r="C35" s="73"/>
      <c r="D35" s="73"/>
      <c r="E35" s="415">
        <v>2024</v>
      </c>
      <c r="F35" s="415"/>
      <c r="G35" s="415"/>
      <c r="H35" s="416"/>
      <c r="I35" s="74"/>
      <c r="J35" s="74"/>
      <c r="K35" s="415">
        <v>2023</v>
      </c>
      <c r="L35" s="415"/>
      <c r="M35" s="415"/>
      <c r="N35" s="416"/>
      <c r="O35" s="307"/>
    </row>
    <row r="36" spans="2:15" ht="37.5" customHeight="1" x14ac:dyDescent="0.25">
      <c r="B36" s="78"/>
      <c r="C36" s="75"/>
      <c r="D36" s="75"/>
      <c r="E36" s="76" t="s">
        <v>118</v>
      </c>
      <c r="F36" s="76"/>
      <c r="G36" s="76" t="s">
        <v>119</v>
      </c>
      <c r="H36" s="76"/>
      <c r="I36" s="418" t="s">
        <v>120</v>
      </c>
      <c r="J36" s="418"/>
      <c r="K36" s="76" t="s">
        <v>118</v>
      </c>
      <c r="L36" s="76"/>
      <c r="M36" s="76" t="s">
        <v>119</v>
      </c>
      <c r="N36" s="76"/>
      <c r="O36" s="307"/>
    </row>
    <row r="37" spans="2:15" s="4" customFormat="1" ht="20.100000000000001" customHeight="1" x14ac:dyDescent="0.25">
      <c r="B37" s="295" t="s">
        <v>121</v>
      </c>
      <c r="C37" s="150" t="s">
        <v>122</v>
      </c>
      <c r="D37" s="150" t="s">
        <v>153</v>
      </c>
      <c r="E37" s="238">
        <v>2374.2710473259699</v>
      </c>
      <c r="F37" s="239"/>
      <c r="G37" s="240" t="s">
        <v>76</v>
      </c>
      <c r="H37" s="239"/>
      <c r="I37" s="241">
        <f>(K37-E37)/K37</f>
        <v>0.20963014403263319</v>
      </c>
      <c r="J37" s="239"/>
      <c r="K37" s="238">
        <v>3004</v>
      </c>
      <c r="L37" s="238"/>
      <c r="M37" s="239" t="s">
        <v>76</v>
      </c>
      <c r="N37" s="239"/>
      <c r="O37" s="310"/>
    </row>
    <row r="38" spans="2:15" s="4" customFormat="1" x14ac:dyDescent="0.25">
      <c r="B38" s="151"/>
      <c r="C38" s="145" t="s">
        <v>124</v>
      </c>
      <c r="D38" s="146" t="s">
        <v>125</v>
      </c>
      <c r="E38" s="239">
        <v>4.1156495697715201</v>
      </c>
      <c r="F38" s="239"/>
      <c r="G38" s="240" t="s">
        <v>76</v>
      </c>
      <c r="H38" s="239"/>
      <c r="I38" s="242">
        <f t="shared" ref="I38:I48" si="1">(E38-K38)/K38</f>
        <v>0.37188318992384001</v>
      </c>
      <c r="J38" s="239"/>
      <c r="K38" s="243">
        <v>3</v>
      </c>
      <c r="L38" s="243"/>
      <c r="M38" s="239" t="s">
        <v>76</v>
      </c>
      <c r="N38" s="239"/>
      <c r="O38" s="310"/>
    </row>
    <row r="39" spans="2:15" s="4" customFormat="1" ht="20.100000000000001" customHeight="1" x14ac:dyDescent="0.25">
      <c r="B39" s="151"/>
      <c r="C39" s="150" t="s">
        <v>126</v>
      </c>
      <c r="D39" s="150" t="s">
        <v>127</v>
      </c>
      <c r="E39" s="239">
        <v>358</v>
      </c>
      <c r="F39" s="244"/>
      <c r="G39" s="240" t="s">
        <v>76</v>
      </c>
      <c r="H39" s="244"/>
      <c r="I39" s="242">
        <f t="shared" si="1"/>
        <v>-0.73618275607958727</v>
      </c>
      <c r="J39" s="244"/>
      <c r="K39" s="239">
        <v>1357</v>
      </c>
      <c r="L39" s="239"/>
      <c r="M39" s="244" t="s">
        <v>76</v>
      </c>
      <c r="N39" s="244"/>
      <c r="O39" s="310"/>
    </row>
    <row r="40" spans="2:15" ht="39.950000000000003" customHeight="1" x14ac:dyDescent="0.25">
      <c r="B40" s="153" t="s">
        <v>154</v>
      </c>
      <c r="C40" s="155"/>
      <c r="D40" s="155"/>
      <c r="E40" s="236">
        <v>2736</v>
      </c>
      <c r="F40" s="171"/>
      <c r="G40" s="171" t="s">
        <v>76</v>
      </c>
      <c r="H40" s="171"/>
      <c r="I40" s="172">
        <f t="shared" si="1"/>
        <v>-0.37305224564619616</v>
      </c>
      <c r="J40" s="171"/>
      <c r="K40" s="236">
        <f>SUM(K37:K39)</f>
        <v>4364</v>
      </c>
      <c r="L40" s="236"/>
      <c r="M40" s="171" t="s">
        <v>76</v>
      </c>
      <c r="N40" s="171"/>
      <c r="O40" s="310"/>
    </row>
    <row r="41" spans="2:15" s="4" customFormat="1" ht="31.35" customHeight="1" x14ac:dyDescent="0.25">
      <c r="B41" s="168" t="s">
        <v>155</v>
      </c>
      <c r="C41" s="169" t="s">
        <v>122</v>
      </c>
      <c r="D41" s="169" t="s">
        <v>156</v>
      </c>
      <c r="E41" s="176">
        <v>2698.7469610614498</v>
      </c>
      <c r="F41" s="174"/>
      <c r="G41" s="173" t="s">
        <v>76</v>
      </c>
      <c r="H41" s="174"/>
      <c r="I41" s="175">
        <f t="shared" si="1"/>
        <v>-3.3053758129183146E-2</v>
      </c>
      <c r="J41" s="174"/>
      <c r="K41" s="176">
        <v>2791</v>
      </c>
      <c r="L41" s="176"/>
      <c r="M41" s="174" t="s">
        <v>76</v>
      </c>
      <c r="N41" s="174"/>
      <c r="O41" s="310"/>
    </row>
    <row r="42" spans="2:15" s="4" customFormat="1" ht="39.950000000000003" customHeight="1" x14ac:dyDescent="0.25">
      <c r="B42" s="170" t="s">
        <v>157</v>
      </c>
      <c r="C42" s="169"/>
      <c r="D42" s="169" t="s">
        <v>132</v>
      </c>
      <c r="E42" s="237"/>
      <c r="F42" s="177"/>
      <c r="G42" s="176">
        <v>18.68549303</v>
      </c>
      <c r="H42" s="177"/>
      <c r="I42" s="172">
        <f>(G42-M42)/M42</f>
        <v>0.20909027929580906</v>
      </c>
      <c r="J42" s="177"/>
      <c r="K42" s="237"/>
      <c r="L42" s="237"/>
      <c r="M42" s="176">
        <v>15.45417521748888</v>
      </c>
      <c r="N42" s="177"/>
      <c r="O42" s="310"/>
    </row>
    <row r="43" spans="2:15" s="4" customFormat="1" ht="60" customHeight="1" x14ac:dyDescent="0.25">
      <c r="B43" s="143" t="s">
        <v>133</v>
      </c>
      <c r="C43" s="234" t="s">
        <v>138</v>
      </c>
      <c r="D43" s="235" t="s">
        <v>139</v>
      </c>
      <c r="E43" s="238">
        <v>1280.7102651256801</v>
      </c>
      <c r="F43" s="240"/>
      <c r="G43" s="240" t="s">
        <v>76</v>
      </c>
      <c r="H43" s="240"/>
      <c r="I43" s="241">
        <f t="shared" si="1"/>
        <v>-8.975816266831553E-2</v>
      </c>
      <c r="J43" s="240"/>
      <c r="K43" s="238">
        <v>1407</v>
      </c>
      <c r="L43" s="238"/>
      <c r="M43" s="240" t="s">
        <v>76</v>
      </c>
      <c r="N43" s="240"/>
      <c r="O43" s="310"/>
    </row>
    <row r="44" spans="2:15" s="4" customFormat="1" ht="20.100000000000001" customHeight="1" x14ac:dyDescent="0.25">
      <c r="B44" s="151"/>
      <c r="C44" s="77" t="s">
        <v>140</v>
      </c>
      <c r="D44" s="149" t="s">
        <v>141</v>
      </c>
      <c r="E44" s="238">
        <v>15.3227490023699</v>
      </c>
      <c r="F44" s="240"/>
      <c r="G44" s="240" t="s">
        <v>76</v>
      </c>
      <c r="H44" s="240"/>
      <c r="I44" s="241">
        <f t="shared" si="1"/>
        <v>-0.67398406377936382</v>
      </c>
      <c r="J44" s="240"/>
      <c r="K44" s="238">
        <v>47</v>
      </c>
      <c r="L44" s="238"/>
      <c r="M44" s="240" t="s">
        <v>76</v>
      </c>
      <c r="N44" s="240"/>
      <c r="O44" s="310"/>
    </row>
    <row r="45" spans="2:15" s="4" customFormat="1" ht="20.100000000000001" customHeight="1" x14ac:dyDescent="0.25">
      <c r="B45" s="151"/>
      <c r="C45" s="77" t="s">
        <v>158</v>
      </c>
      <c r="D45" s="149" t="s">
        <v>143</v>
      </c>
      <c r="E45" s="238">
        <v>35.787704831982403</v>
      </c>
      <c r="F45" s="240"/>
      <c r="G45" s="240" t="s">
        <v>76</v>
      </c>
      <c r="H45" s="240"/>
      <c r="I45" s="241">
        <f t="shared" si="1"/>
        <v>0.11836577599945008</v>
      </c>
      <c r="J45" s="240"/>
      <c r="K45" s="238">
        <v>32</v>
      </c>
      <c r="L45" s="238"/>
      <c r="M45" s="240" t="s">
        <v>76</v>
      </c>
      <c r="N45" s="240"/>
      <c r="O45" s="310"/>
    </row>
    <row r="46" spans="2:15" s="4" customFormat="1" ht="20.100000000000001" customHeight="1" x14ac:dyDescent="0.25">
      <c r="B46" s="152"/>
      <c r="C46" s="77" t="s">
        <v>146</v>
      </c>
      <c r="D46" s="149" t="s">
        <v>147</v>
      </c>
      <c r="E46" s="238">
        <v>5323.94</v>
      </c>
      <c r="F46" s="240"/>
      <c r="G46" s="240" t="s">
        <v>76</v>
      </c>
      <c r="H46" s="240"/>
      <c r="I46" s="241">
        <f t="shared" si="1"/>
        <v>-3.2890099909173548E-2</v>
      </c>
      <c r="J46" s="240"/>
      <c r="K46" s="238">
        <v>5505</v>
      </c>
      <c r="L46" s="238"/>
      <c r="M46" s="240" t="s">
        <v>76</v>
      </c>
      <c r="N46" s="240"/>
      <c r="O46" s="310"/>
    </row>
    <row r="47" spans="2:15" ht="39.950000000000003" customHeight="1" x14ac:dyDescent="0.25">
      <c r="B47" s="157" t="s">
        <v>159</v>
      </c>
      <c r="C47" s="157"/>
      <c r="D47" s="157"/>
      <c r="E47" s="236">
        <f>SUM(E43:E46)</f>
        <v>6655.7607189600321</v>
      </c>
      <c r="F47" s="178"/>
      <c r="G47" s="178" t="s">
        <v>76</v>
      </c>
      <c r="H47" s="178"/>
      <c r="I47" s="172">
        <f t="shared" si="1"/>
        <v>-4.7952979693887551E-2</v>
      </c>
      <c r="J47" s="178"/>
      <c r="K47" s="236">
        <f>SUM(K43:K46)</f>
        <v>6991</v>
      </c>
      <c r="L47" s="236"/>
      <c r="M47" s="178" t="s">
        <v>76</v>
      </c>
      <c r="N47" s="178"/>
      <c r="O47" s="310"/>
    </row>
    <row r="48" spans="2:15" ht="39.950000000000003" customHeight="1" x14ac:dyDescent="0.25">
      <c r="B48" s="157" t="s">
        <v>149</v>
      </c>
      <c r="C48" s="157"/>
      <c r="D48" s="157"/>
      <c r="E48" s="236">
        <f>E40+E41+E47</f>
        <v>12090.507680021481</v>
      </c>
      <c r="F48" s="179"/>
      <c r="G48" s="178" t="s">
        <v>76</v>
      </c>
      <c r="H48" s="179"/>
      <c r="I48" s="172">
        <f t="shared" si="1"/>
        <v>-0.14530555068418768</v>
      </c>
      <c r="J48" s="179"/>
      <c r="K48" s="236">
        <f>K40+K41+K47</f>
        <v>14146</v>
      </c>
      <c r="L48" s="236"/>
      <c r="M48" s="179" t="s">
        <v>76</v>
      </c>
      <c r="N48" s="179"/>
      <c r="O48" s="310"/>
    </row>
    <row r="49" spans="2:14" x14ac:dyDescent="0.25"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</row>
    <row r="50" spans="2:14" x14ac:dyDescent="0.25">
      <c r="B50" s="414" t="s">
        <v>67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307"/>
    </row>
    <row r="51" spans="2:14" x14ac:dyDescent="0.25">
      <c r="B51" s="44" t="s">
        <v>68</v>
      </c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</row>
    <row r="52" spans="2:14" x14ac:dyDescent="0.25"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</row>
    <row r="53" spans="2:14" hidden="1" x14ac:dyDescent="0.25"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</row>
    <row r="65" s="1" customFormat="1" hidden="1" x14ac:dyDescent="0.25"/>
    <row r="66" s="1" customFormat="1" hidden="1" x14ac:dyDescent="0.25"/>
    <row r="67" s="1" customFormat="1" hidden="1" x14ac:dyDescent="0.25"/>
    <row r="68" s="1" customFormat="1" hidden="1" x14ac:dyDescent="0.25"/>
    <row r="69" s="1" customFormat="1" hidden="1" x14ac:dyDescent="0.25"/>
    <row r="70" s="1" customFormat="1" hidden="1" x14ac:dyDescent="0.25"/>
    <row r="71" s="1" customFormat="1" hidden="1" x14ac:dyDescent="0.25"/>
    <row r="72" s="1" customFormat="1" hidden="1" x14ac:dyDescent="0.25"/>
    <row r="73" s="1" customFormat="1" hidden="1" x14ac:dyDescent="0.25"/>
    <row r="74" s="1" customFormat="1" hidden="1" x14ac:dyDescent="0.25"/>
    <row r="75" s="1" customFormat="1" hidden="1" x14ac:dyDescent="0.25"/>
    <row r="76" s="1" customFormat="1" hidden="1" x14ac:dyDescent="0.25"/>
    <row r="77" s="1" customFormat="1" hidden="1" x14ac:dyDescent="0.25"/>
    <row r="78" s="1" customFormat="1" hidden="1" x14ac:dyDescent="0.25"/>
    <row r="79" s="1" customFormat="1" hidden="1" x14ac:dyDescent="0.25"/>
    <row r="80" s="1" customFormat="1" hidden="1" x14ac:dyDescent="0.25"/>
    <row r="81" s="1" customFormat="1" hidden="1" x14ac:dyDescent="0.25"/>
    <row r="82" s="1" customFormat="1" hidden="1" x14ac:dyDescent="0.25"/>
    <row r="83" s="1" customFormat="1" hidden="1" x14ac:dyDescent="0.25"/>
  </sheetData>
  <mergeCells count="7">
    <mergeCell ref="B50:M50"/>
    <mergeCell ref="K9:N9"/>
    <mergeCell ref="K35:N35"/>
    <mergeCell ref="E9:H9"/>
    <mergeCell ref="I10:J10"/>
    <mergeCell ref="E35:H35"/>
    <mergeCell ref="I36:J36"/>
  </mergeCells>
  <hyperlinks>
    <hyperlink ref="B1" location="Contents!A1" display="&lt;&lt;&lt; Back to contents" xr:uid="{75CF19BE-5B6F-47D4-AAA7-4CDDF7CE4331}"/>
  </hyperlinks>
  <pageMargins left="0.39370078740157483" right="0.39370078740157483" top="0.39370078740157483" bottom="0.39370078740157483" header="0.31496062992125984" footer="0.31496062992125984"/>
  <pageSetup paperSize="9" scale="64" fitToHeight="0" orientation="landscape" r:id="rId1"/>
  <rowBreaks count="1" manualBreakCount="1">
    <brk id="31" max="16383" man="1"/>
  </rowBreaks>
  <ignoredErrors>
    <ignoredError sqref="I16 I4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2AAC-2DE8-4C52-BCDD-E4188AE09A36}">
  <sheetPr codeName="Sheet11">
    <pageSetUpPr fitToPage="1"/>
  </sheetPr>
  <dimension ref="A1:T47"/>
  <sheetViews>
    <sheetView showGridLines="0" zoomScale="87" zoomScaleNormal="87" workbookViewId="0">
      <pane ySplit="5" topLeftCell="A6" activePane="bottomLeft" state="frozenSplit"/>
      <selection activeCell="A58" sqref="A58:XFD1048576"/>
      <selection pane="bottomLeft" activeCell="L1" sqref="L1:L1048576"/>
    </sheetView>
  </sheetViews>
  <sheetFormatPr defaultColWidth="0" defaultRowHeight="15.75" zeroHeight="1" x14ac:dyDescent="0.25"/>
  <cols>
    <col min="1" max="1" width="3.375" style="1" customWidth="1"/>
    <col min="2" max="2" width="40.875" style="1" customWidth="1"/>
    <col min="3" max="3" width="22.625" style="1" customWidth="1"/>
    <col min="4" max="4" width="1.5" style="1" customWidth="1"/>
    <col min="5" max="5" width="16.375" style="1" customWidth="1"/>
    <col min="6" max="6" width="1.5" style="1" customWidth="1"/>
    <col min="7" max="7" width="18.375" style="12" customWidth="1"/>
    <col min="8" max="8" width="25.875" style="12" customWidth="1"/>
    <col min="9" max="9" width="17.875" style="12" customWidth="1"/>
    <col min="10" max="10" width="12.625" style="1" customWidth="1"/>
    <col min="11" max="12" width="1.5" style="1" customWidth="1"/>
    <col min="13" max="13" width="18.625" style="1" customWidth="1"/>
    <col min="14" max="14" width="3.875" style="1" customWidth="1"/>
    <col min="15" max="15" width="1.5" style="1" customWidth="1"/>
    <col min="16" max="16" width="9" style="1" hidden="1" customWidth="1"/>
    <col min="17" max="19" width="3.375" style="1" hidden="1" customWidth="1"/>
    <col min="20" max="20" width="3.375" style="1" hidden="1"/>
    <col min="21" max="16384" width="9" style="1" hidden="1"/>
  </cols>
  <sheetData>
    <row r="1" spans="2:16" hidden="1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</row>
    <row r="2" spans="2:16" hidden="1" x14ac:dyDescent="0.25">
      <c r="B2" s="307"/>
      <c r="C2" s="307"/>
      <c r="D2" s="307"/>
      <c r="E2" s="307"/>
      <c r="F2" s="307"/>
      <c r="G2" s="343"/>
      <c r="H2" s="343"/>
      <c r="I2" s="343"/>
      <c r="J2" s="307"/>
      <c r="K2" s="307"/>
      <c r="L2" s="307"/>
      <c r="M2" s="307"/>
      <c r="N2" s="307"/>
      <c r="O2" s="307"/>
      <c r="P2" s="307"/>
    </row>
    <row r="3" spans="2:16" ht="25.5" hidden="1" x14ac:dyDescent="0.35">
      <c r="B3" s="57" t="s">
        <v>0</v>
      </c>
      <c r="C3" s="307"/>
      <c r="D3" s="308"/>
      <c r="E3" s="307"/>
      <c r="F3" s="308"/>
      <c r="G3" s="343"/>
      <c r="H3" s="343"/>
      <c r="I3" s="343"/>
      <c r="J3" s="307"/>
      <c r="K3" s="308"/>
      <c r="L3" s="308"/>
      <c r="M3" s="308" t="s">
        <v>1</v>
      </c>
      <c r="N3" s="308"/>
      <c r="O3" s="307"/>
      <c r="P3" s="307"/>
    </row>
    <row r="4" spans="2:16" hidden="1" x14ac:dyDescent="0.25">
      <c r="B4" s="307"/>
      <c r="C4" s="307"/>
      <c r="D4" s="307"/>
      <c r="E4" s="307"/>
      <c r="F4" s="307"/>
      <c r="G4" s="343"/>
      <c r="H4" s="343"/>
      <c r="I4" s="343"/>
      <c r="J4" s="307"/>
      <c r="K4" s="307"/>
      <c r="L4" s="307"/>
      <c r="M4" s="307"/>
      <c r="N4" s="307"/>
      <c r="O4" s="307"/>
      <c r="P4" s="307"/>
    </row>
    <row r="5" spans="2:16" hidden="1" x14ac:dyDescent="0.25">
      <c r="B5" s="307"/>
      <c r="C5" s="6"/>
      <c r="D5" s="7"/>
      <c r="E5" s="6"/>
      <c r="F5" s="7"/>
      <c r="G5" s="13"/>
      <c r="H5" s="13"/>
      <c r="I5" s="13"/>
      <c r="J5" s="6"/>
      <c r="K5" s="7"/>
      <c r="L5" s="7"/>
      <c r="M5" s="7"/>
      <c r="N5" s="7"/>
      <c r="O5" s="6"/>
      <c r="P5" s="6"/>
    </row>
    <row r="6" spans="2:16" ht="22.5" customHeight="1" x14ac:dyDescent="0.25">
      <c r="B6" s="85" t="s">
        <v>160</v>
      </c>
      <c r="C6" s="86"/>
      <c r="D6" s="87"/>
      <c r="E6" s="86"/>
      <c r="F6" s="87"/>
      <c r="G6" s="88"/>
      <c r="H6" s="88"/>
      <c r="I6" s="88"/>
      <c r="J6" s="86"/>
      <c r="K6" s="87"/>
      <c r="L6" s="87"/>
      <c r="M6" s="7"/>
      <c r="N6" s="7"/>
      <c r="O6" s="6"/>
      <c r="P6" s="6"/>
    </row>
    <row r="7" spans="2:16" ht="22.5" customHeight="1" x14ac:dyDescent="0.25">
      <c r="B7" s="2" t="s">
        <v>13</v>
      </c>
      <c r="C7" s="3"/>
      <c r="D7" s="307"/>
      <c r="E7" s="3"/>
      <c r="F7" s="307"/>
      <c r="G7" s="343"/>
      <c r="H7" s="343"/>
      <c r="I7" s="343"/>
      <c r="J7" s="307"/>
      <c r="K7" s="307"/>
      <c r="L7" s="307"/>
      <c r="M7" s="307"/>
      <c r="N7" s="307"/>
      <c r="O7" s="307"/>
      <c r="P7" s="307"/>
    </row>
    <row r="8" spans="2:16" hidden="1" x14ac:dyDescent="0.25">
      <c r="B8" s="2"/>
      <c r="C8" s="3"/>
      <c r="D8" s="307"/>
      <c r="E8" s="3"/>
      <c r="F8" s="307"/>
      <c r="G8" s="343"/>
      <c r="H8" s="343"/>
      <c r="I8" s="343"/>
      <c r="J8" s="307"/>
      <c r="K8" s="307"/>
      <c r="L8" s="307"/>
      <c r="M8" s="307"/>
      <c r="N8" s="307"/>
      <c r="O8" s="307"/>
      <c r="P8" s="307"/>
    </row>
    <row r="9" spans="2:16" s="4" customFormat="1" ht="39.950000000000003" customHeight="1" x14ac:dyDescent="0.25">
      <c r="B9" s="81" t="s">
        <v>161</v>
      </c>
      <c r="C9" s="79" t="s">
        <v>162</v>
      </c>
      <c r="D9" s="79"/>
      <c r="E9" s="82" t="s">
        <v>163</v>
      </c>
      <c r="F9" s="79"/>
      <c r="G9" s="83" t="s">
        <v>164</v>
      </c>
      <c r="H9" s="83" t="s">
        <v>165</v>
      </c>
      <c r="I9" s="83" t="s">
        <v>166</v>
      </c>
      <c r="J9" s="79" t="s">
        <v>167</v>
      </c>
      <c r="K9" s="79"/>
      <c r="L9" s="79"/>
      <c r="M9" s="135"/>
      <c r="N9" s="135"/>
      <c r="O9" s="310"/>
      <c r="P9" s="310"/>
    </row>
    <row r="10" spans="2:16" s="4" customFormat="1" ht="20.100000000000001" customHeight="1" x14ac:dyDescent="0.25">
      <c r="B10" s="344" t="s">
        <v>168</v>
      </c>
      <c r="C10" s="345">
        <v>2751</v>
      </c>
      <c r="D10" s="346"/>
      <c r="E10" s="347">
        <v>548.99221712233089</v>
      </c>
      <c r="F10" s="346"/>
      <c r="G10" s="348" t="s">
        <v>169</v>
      </c>
      <c r="H10" s="348" t="s">
        <v>170</v>
      </c>
      <c r="I10" s="346">
        <v>2012</v>
      </c>
      <c r="J10" s="349">
        <v>2751</v>
      </c>
      <c r="K10" s="346"/>
      <c r="L10" s="346"/>
      <c r="M10" s="350"/>
      <c r="N10" s="350"/>
      <c r="O10" s="310"/>
      <c r="P10" s="310"/>
    </row>
    <row r="11" spans="2:16" s="4" customFormat="1" ht="20.100000000000001" customHeight="1" x14ac:dyDescent="0.25">
      <c r="B11" s="351" t="s">
        <v>171</v>
      </c>
      <c r="C11" s="352">
        <v>4330</v>
      </c>
      <c r="D11" s="353"/>
      <c r="E11" s="354">
        <v>278</v>
      </c>
      <c r="F11" s="353"/>
      <c r="G11" s="355" t="s">
        <v>169</v>
      </c>
      <c r="H11" s="355" t="s">
        <v>170</v>
      </c>
      <c r="I11" s="355">
        <v>2013</v>
      </c>
      <c r="J11" s="356">
        <v>4330</v>
      </c>
      <c r="K11" s="353"/>
      <c r="L11" s="353"/>
      <c r="M11" s="357"/>
      <c r="N11" s="357"/>
      <c r="O11" s="310"/>
      <c r="P11" s="310"/>
    </row>
    <row r="12" spans="2:16" s="4" customFormat="1" ht="20.100000000000001" customHeight="1" x14ac:dyDescent="0.25">
      <c r="B12" s="344" t="s">
        <v>172</v>
      </c>
      <c r="C12" s="345">
        <v>27222</v>
      </c>
      <c r="D12" s="358"/>
      <c r="E12" s="347">
        <v>875</v>
      </c>
      <c r="F12" s="358"/>
      <c r="G12" s="348" t="s">
        <v>173</v>
      </c>
      <c r="H12" s="348" t="s">
        <v>170</v>
      </c>
      <c r="I12" s="346">
        <v>2017</v>
      </c>
      <c r="J12" s="349">
        <v>27222</v>
      </c>
      <c r="K12" s="358"/>
      <c r="L12" s="358"/>
      <c r="M12" s="359"/>
      <c r="N12" s="359"/>
      <c r="O12" s="310"/>
      <c r="P12" s="310"/>
    </row>
    <row r="13" spans="2:16" s="4" customFormat="1" ht="20.100000000000001" customHeight="1" x14ac:dyDescent="0.25">
      <c r="B13" s="351" t="s">
        <v>174</v>
      </c>
      <c r="C13" s="352">
        <v>19287</v>
      </c>
      <c r="D13" s="353"/>
      <c r="E13" s="354">
        <v>617.22350230414747</v>
      </c>
      <c r="F13" s="353"/>
      <c r="G13" s="355" t="s">
        <v>173</v>
      </c>
      <c r="H13" s="355" t="s">
        <v>170</v>
      </c>
      <c r="I13" s="355">
        <v>2019</v>
      </c>
      <c r="J13" s="356">
        <v>19287</v>
      </c>
      <c r="K13" s="353"/>
      <c r="L13" s="353"/>
      <c r="M13" s="357"/>
      <c r="N13" s="357"/>
      <c r="O13" s="310"/>
      <c r="P13" s="310"/>
    </row>
    <row r="14" spans="2:16" s="4" customFormat="1" ht="20.100000000000001" customHeight="1" x14ac:dyDescent="0.25">
      <c r="B14" s="344" t="s">
        <v>175</v>
      </c>
      <c r="C14" s="345">
        <v>19790</v>
      </c>
      <c r="D14" s="358"/>
      <c r="E14" s="347">
        <v>506.17694452259764</v>
      </c>
      <c r="F14" s="358"/>
      <c r="G14" s="348" t="s">
        <v>173</v>
      </c>
      <c r="H14" s="348" t="s">
        <v>170</v>
      </c>
      <c r="I14" s="346">
        <v>2020</v>
      </c>
      <c r="J14" s="349">
        <v>19790</v>
      </c>
      <c r="K14" s="358"/>
      <c r="L14" s="358"/>
      <c r="M14" s="359"/>
      <c r="N14" s="359"/>
      <c r="O14" s="310"/>
      <c r="P14" s="310"/>
    </row>
    <row r="15" spans="2:16" s="4" customFormat="1" ht="20.100000000000001" customHeight="1" x14ac:dyDescent="0.25">
      <c r="B15" s="351" t="s">
        <v>176</v>
      </c>
      <c r="C15" s="352">
        <v>17.963999999999999</v>
      </c>
      <c r="D15" s="353"/>
      <c r="E15" s="354">
        <v>36.290909090909089</v>
      </c>
      <c r="F15" s="353"/>
      <c r="G15" s="355" t="s">
        <v>177</v>
      </c>
      <c r="H15" s="355" t="s">
        <v>170</v>
      </c>
      <c r="I15" s="355">
        <v>2021</v>
      </c>
      <c r="J15" s="426">
        <v>1035.9639999999999</v>
      </c>
      <c r="K15" s="360"/>
      <c r="L15" s="360"/>
      <c r="M15" s="357"/>
      <c r="N15" s="357"/>
      <c r="O15" s="310"/>
      <c r="P15" s="310"/>
    </row>
    <row r="16" spans="2:16" s="4" customFormat="1" ht="20.100000000000001" customHeight="1" x14ac:dyDescent="0.25">
      <c r="B16" s="351" t="s">
        <v>178</v>
      </c>
      <c r="C16" s="352">
        <v>162</v>
      </c>
      <c r="D16" s="353"/>
      <c r="E16" s="354">
        <v>185</v>
      </c>
      <c r="F16" s="353"/>
      <c r="G16" s="355" t="s">
        <v>177</v>
      </c>
      <c r="H16" s="355" t="s">
        <v>170</v>
      </c>
      <c r="I16" s="355">
        <v>2021</v>
      </c>
      <c r="J16" s="426">
        <v>0</v>
      </c>
      <c r="K16" s="361"/>
      <c r="L16" s="361"/>
      <c r="M16" s="357"/>
      <c r="N16" s="357"/>
      <c r="O16" s="310"/>
      <c r="P16" s="310"/>
    </row>
    <row r="17" spans="2:14" s="4" customFormat="1" ht="20.100000000000001" customHeight="1" x14ac:dyDescent="0.25">
      <c r="B17" s="351" t="s">
        <v>179</v>
      </c>
      <c r="C17" s="352">
        <v>763</v>
      </c>
      <c r="D17" s="353"/>
      <c r="E17" s="354">
        <v>191.37195886631554</v>
      </c>
      <c r="F17" s="353"/>
      <c r="G17" s="355" t="s">
        <v>169</v>
      </c>
      <c r="H17" s="355" t="s">
        <v>170</v>
      </c>
      <c r="I17" s="355">
        <v>2021</v>
      </c>
      <c r="J17" s="426">
        <v>0</v>
      </c>
      <c r="K17" s="361"/>
      <c r="L17" s="361"/>
      <c r="M17" s="357"/>
      <c r="N17" s="357"/>
    </row>
    <row r="18" spans="2:14" s="4" customFormat="1" ht="20.100000000000001" customHeight="1" x14ac:dyDescent="0.25">
      <c r="B18" s="351" t="s">
        <v>180</v>
      </c>
      <c r="C18" s="352">
        <v>93</v>
      </c>
      <c r="D18" s="353"/>
      <c r="E18" s="354">
        <v>121.88728702490171</v>
      </c>
      <c r="F18" s="353"/>
      <c r="G18" s="355" t="s">
        <v>177</v>
      </c>
      <c r="H18" s="355" t="s">
        <v>170</v>
      </c>
      <c r="I18" s="355">
        <v>2021</v>
      </c>
      <c r="J18" s="426">
        <v>0</v>
      </c>
      <c r="K18" s="362"/>
      <c r="L18" s="362"/>
      <c r="M18" s="357"/>
      <c r="N18" s="357"/>
    </row>
    <row r="19" spans="2:14" s="4" customFormat="1" ht="20.100000000000001" customHeight="1" x14ac:dyDescent="0.25">
      <c r="B19" s="344" t="s">
        <v>181</v>
      </c>
      <c r="C19" s="345">
        <v>16401</v>
      </c>
      <c r="D19" s="363"/>
      <c r="E19" s="347">
        <v>550.01844461584892</v>
      </c>
      <c r="F19" s="363"/>
      <c r="G19" s="348" t="s">
        <v>173</v>
      </c>
      <c r="H19" s="348" t="s">
        <v>170</v>
      </c>
      <c r="I19" s="346">
        <v>2022</v>
      </c>
      <c r="J19" s="427">
        <v>32869</v>
      </c>
      <c r="K19" s="364"/>
      <c r="L19" s="364"/>
      <c r="M19" s="365"/>
      <c r="N19" s="365"/>
    </row>
    <row r="20" spans="2:14" s="4" customFormat="1" ht="20.100000000000001" customHeight="1" x14ac:dyDescent="0.25">
      <c r="B20" s="344" t="s">
        <v>182</v>
      </c>
      <c r="C20" s="345">
        <v>5946</v>
      </c>
      <c r="D20" s="363"/>
      <c r="E20" s="347">
        <v>880.75840616205005</v>
      </c>
      <c r="F20" s="363"/>
      <c r="G20" s="348" t="s">
        <v>173</v>
      </c>
      <c r="H20" s="348" t="s">
        <v>170</v>
      </c>
      <c r="I20" s="346">
        <v>2022</v>
      </c>
      <c r="J20" s="428">
        <v>0</v>
      </c>
      <c r="K20" s="366"/>
      <c r="L20" s="366"/>
      <c r="M20" s="365"/>
      <c r="N20" s="365"/>
    </row>
    <row r="21" spans="2:14" s="4" customFormat="1" ht="20.100000000000001" customHeight="1" x14ac:dyDescent="0.25">
      <c r="B21" s="344" t="s">
        <v>183</v>
      </c>
      <c r="C21" s="345">
        <v>8603</v>
      </c>
      <c r="D21" s="363"/>
      <c r="E21" s="347">
        <v>538.90002505637688</v>
      </c>
      <c r="F21" s="363"/>
      <c r="G21" s="348" t="s">
        <v>173</v>
      </c>
      <c r="H21" s="348" t="s">
        <v>170</v>
      </c>
      <c r="I21" s="346">
        <v>2022</v>
      </c>
      <c r="J21" s="428">
        <v>0</v>
      </c>
      <c r="K21" s="366"/>
      <c r="L21" s="366"/>
      <c r="M21" s="365"/>
      <c r="N21" s="365"/>
    </row>
    <row r="22" spans="2:14" s="4" customFormat="1" ht="20.100000000000001" customHeight="1" x14ac:dyDescent="0.25">
      <c r="B22" s="344" t="s">
        <v>184</v>
      </c>
      <c r="C22" s="345">
        <v>1280</v>
      </c>
      <c r="D22" s="363"/>
      <c r="E22" s="347">
        <v>268.9075630252101</v>
      </c>
      <c r="F22" s="363"/>
      <c r="G22" s="348" t="s">
        <v>169</v>
      </c>
      <c r="H22" s="348" t="s">
        <v>170</v>
      </c>
      <c r="I22" s="346">
        <v>2022</v>
      </c>
      <c r="J22" s="428">
        <v>0</v>
      </c>
      <c r="K22" s="366"/>
      <c r="L22" s="366"/>
      <c r="M22" s="365"/>
      <c r="N22" s="365"/>
    </row>
    <row r="23" spans="2:14" s="4" customFormat="1" ht="20.100000000000001" customHeight="1" x14ac:dyDescent="0.25">
      <c r="B23" s="344" t="s">
        <v>185</v>
      </c>
      <c r="C23" s="345">
        <v>143</v>
      </c>
      <c r="D23" s="363"/>
      <c r="E23" s="347">
        <v>29.218258346614363</v>
      </c>
      <c r="F23" s="363"/>
      <c r="G23" s="348" t="s">
        <v>177</v>
      </c>
      <c r="H23" s="348" t="s">
        <v>170</v>
      </c>
      <c r="I23" s="346">
        <v>2022</v>
      </c>
      <c r="J23" s="428">
        <v>0</v>
      </c>
      <c r="K23" s="366"/>
      <c r="L23" s="366"/>
      <c r="M23" s="365"/>
      <c r="N23" s="365"/>
    </row>
    <row r="24" spans="2:14" s="4" customFormat="1" ht="20.100000000000001" customHeight="1" x14ac:dyDescent="0.25">
      <c r="B24" s="344" t="s">
        <v>186</v>
      </c>
      <c r="C24" s="345">
        <v>172</v>
      </c>
      <c r="D24" s="363"/>
      <c r="E24" s="347">
        <v>81.749049429657788</v>
      </c>
      <c r="F24" s="363"/>
      <c r="G24" s="348" t="s">
        <v>177</v>
      </c>
      <c r="H24" s="348" t="s">
        <v>170</v>
      </c>
      <c r="I24" s="346">
        <v>2022</v>
      </c>
      <c r="J24" s="428">
        <v>0</v>
      </c>
      <c r="K24" s="366"/>
      <c r="L24" s="366"/>
      <c r="M24" s="365"/>
      <c r="N24" s="365"/>
    </row>
    <row r="25" spans="2:14" s="4" customFormat="1" ht="20.100000000000001" customHeight="1" x14ac:dyDescent="0.25">
      <c r="B25" s="344" t="s">
        <v>187</v>
      </c>
      <c r="C25" s="345">
        <v>94</v>
      </c>
      <c r="D25" s="363"/>
      <c r="E25" s="347">
        <v>44.069385841537738</v>
      </c>
      <c r="F25" s="363"/>
      <c r="G25" s="348" t="s">
        <v>169</v>
      </c>
      <c r="H25" s="348" t="s">
        <v>170</v>
      </c>
      <c r="I25" s="346">
        <v>2022</v>
      </c>
      <c r="J25" s="428">
        <v>0</v>
      </c>
      <c r="K25" s="366"/>
      <c r="L25" s="366"/>
      <c r="M25" s="365"/>
      <c r="N25" s="365"/>
    </row>
    <row r="26" spans="2:14" s="4" customFormat="1" ht="20.100000000000001" customHeight="1" x14ac:dyDescent="0.25">
      <c r="B26" s="344" t="s">
        <v>188</v>
      </c>
      <c r="C26" s="345">
        <v>177</v>
      </c>
      <c r="D26" s="363"/>
      <c r="E26" s="347">
        <v>108.85608856088561</v>
      </c>
      <c r="F26" s="363"/>
      <c r="G26" s="348" t="s">
        <v>177</v>
      </c>
      <c r="H26" s="348" t="s">
        <v>170</v>
      </c>
      <c r="I26" s="346">
        <v>2022</v>
      </c>
      <c r="J26" s="428">
        <v>0</v>
      </c>
      <c r="K26" s="366"/>
      <c r="L26" s="366"/>
      <c r="M26" s="365"/>
      <c r="N26" s="365"/>
    </row>
    <row r="27" spans="2:14" s="4" customFormat="1" ht="20.100000000000001" customHeight="1" x14ac:dyDescent="0.25">
      <c r="B27" s="344" t="s">
        <v>189</v>
      </c>
      <c r="C27" s="345">
        <v>53</v>
      </c>
      <c r="D27" s="363"/>
      <c r="E27" s="347">
        <v>106.2124248496994</v>
      </c>
      <c r="F27" s="363"/>
      <c r="G27" s="348" t="s">
        <v>177</v>
      </c>
      <c r="H27" s="348" t="s">
        <v>170</v>
      </c>
      <c r="I27" s="346">
        <v>2022</v>
      </c>
      <c r="J27" s="428">
        <v>0</v>
      </c>
      <c r="K27" s="367"/>
      <c r="L27" s="367"/>
      <c r="M27" s="365"/>
      <c r="N27" s="365"/>
    </row>
    <row r="28" spans="2:14" s="4" customFormat="1" ht="20.100000000000001" customHeight="1" x14ac:dyDescent="0.25">
      <c r="B28" s="194" t="s">
        <v>190</v>
      </c>
      <c r="C28" s="195">
        <v>35</v>
      </c>
      <c r="D28" s="196"/>
      <c r="E28" s="197">
        <v>61.728395061728392</v>
      </c>
      <c r="F28" s="196"/>
      <c r="G28" s="198" t="s">
        <v>177</v>
      </c>
      <c r="H28" s="198" t="s">
        <v>170</v>
      </c>
      <c r="I28" s="198">
        <v>2023</v>
      </c>
      <c r="J28" s="425">
        <v>799</v>
      </c>
      <c r="K28" s="199"/>
      <c r="L28" s="199"/>
      <c r="M28" s="136"/>
      <c r="N28" s="136"/>
    </row>
    <row r="29" spans="2:14" s="4" customFormat="1" ht="20.100000000000001" customHeight="1" x14ac:dyDescent="0.25">
      <c r="B29" s="194" t="s">
        <v>191</v>
      </c>
      <c r="C29" s="200">
        <v>155.17500000000001</v>
      </c>
      <c r="D29" s="196"/>
      <c r="E29" s="197">
        <v>92.857997726048708</v>
      </c>
      <c r="F29" s="196"/>
      <c r="G29" s="198" t="s">
        <v>169</v>
      </c>
      <c r="H29" s="198" t="s">
        <v>170</v>
      </c>
      <c r="I29" s="198">
        <v>2023</v>
      </c>
      <c r="J29" s="425"/>
      <c r="K29" s="201"/>
      <c r="L29" s="201"/>
      <c r="M29" s="136"/>
      <c r="N29" s="136"/>
    </row>
    <row r="30" spans="2:14" s="4" customFormat="1" ht="20.100000000000001" customHeight="1" x14ac:dyDescent="0.25">
      <c r="B30" s="194" t="s">
        <v>192</v>
      </c>
      <c r="C30" s="200">
        <v>48.908999999999999</v>
      </c>
      <c r="D30" s="196"/>
      <c r="E30" s="197">
        <v>133.63114754098362</v>
      </c>
      <c r="F30" s="196"/>
      <c r="G30" s="198" t="s">
        <v>177</v>
      </c>
      <c r="H30" s="198" t="s">
        <v>170</v>
      </c>
      <c r="I30" s="198">
        <v>2023</v>
      </c>
      <c r="J30" s="425"/>
      <c r="K30" s="201"/>
      <c r="L30" s="201"/>
      <c r="M30" s="136"/>
      <c r="N30" s="136"/>
    </row>
    <row r="31" spans="2:14" s="4" customFormat="1" ht="20.100000000000001" customHeight="1" x14ac:dyDescent="0.25">
      <c r="B31" s="194" t="s">
        <v>193</v>
      </c>
      <c r="C31" s="200">
        <v>449.65126000000004</v>
      </c>
      <c r="D31" s="196"/>
      <c r="E31" s="197">
        <v>0</v>
      </c>
      <c r="F31" s="196"/>
      <c r="G31" s="198" t="s">
        <v>194</v>
      </c>
      <c r="H31" s="198" t="s">
        <v>170</v>
      </c>
      <c r="I31" s="198">
        <v>2023</v>
      </c>
      <c r="J31" s="425"/>
      <c r="K31" s="201"/>
      <c r="L31" s="201"/>
      <c r="M31" s="136"/>
      <c r="N31" s="136"/>
    </row>
    <row r="32" spans="2:14" s="4" customFormat="1" ht="20.100000000000001" customHeight="1" x14ac:dyDescent="0.25">
      <c r="B32" s="194" t="s">
        <v>195</v>
      </c>
      <c r="C32" s="200">
        <v>54.297718631178711</v>
      </c>
      <c r="D32" s="196"/>
      <c r="E32" s="197">
        <v>45.064929196391752</v>
      </c>
      <c r="F32" s="196"/>
      <c r="G32" s="198" t="s">
        <v>194</v>
      </c>
      <c r="H32" s="198" t="s">
        <v>170</v>
      </c>
      <c r="I32" s="198">
        <v>2023</v>
      </c>
      <c r="J32" s="425"/>
      <c r="K32" s="201"/>
      <c r="L32" s="201"/>
      <c r="M32" s="136"/>
      <c r="N32" s="136"/>
    </row>
    <row r="33" spans="2:14" s="4" customFormat="1" ht="20.100000000000001" customHeight="1" x14ac:dyDescent="0.25">
      <c r="B33" s="194" t="s">
        <v>196</v>
      </c>
      <c r="C33" s="200">
        <v>55.548479087452471</v>
      </c>
      <c r="D33" s="196"/>
      <c r="E33" s="197">
        <v>44.069385841537738</v>
      </c>
      <c r="F33" s="196"/>
      <c r="G33" s="198" t="s">
        <v>194</v>
      </c>
      <c r="H33" s="198" t="s">
        <v>170</v>
      </c>
      <c r="I33" s="198">
        <v>2023</v>
      </c>
      <c r="J33" s="425"/>
      <c r="K33" s="202"/>
      <c r="L33" s="202"/>
      <c r="M33" s="136"/>
      <c r="N33" s="136"/>
    </row>
    <row r="34" spans="2:14" s="4" customFormat="1" ht="20.100000000000001" customHeight="1" x14ac:dyDescent="0.25">
      <c r="B34" s="84" t="s">
        <v>197</v>
      </c>
      <c r="C34" s="298">
        <v>85</v>
      </c>
      <c r="D34" s="299"/>
      <c r="E34" s="300">
        <v>108.85608856088561</v>
      </c>
      <c r="F34" s="299"/>
      <c r="G34" s="301" t="s">
        <v>177</v>
      </c>
      <c r="H34" s="301" t="s">
        <v>170</v>
      </c>
      <c r="I34" s="302">
        <v>2024</v>
      </c>
      <c r="J34" s="419" t="s">
        <v>198</v>
      </c>
      <c r="K34" s="303"/>
      <c r="L34" s="422"/>
      <c r="M34" s="136"/>
      <c r="N34" s="80"/>
    </row>
    <row r="35" spans="2:14" s="4" customFormat="1" ht="20.100000000000001" customHeight="1" x14ac:dyDescent="0.25">
      <c r="B35" s="84" t="s">
        <v>199</v>
      </c>
      <c r="C35" s="298">
        <v>217</v>
      </c>
      <c r="D35" s="299"/>
      <c r="E35" s="300">
        <v>18</v>
      </c>
      <c r="F35" s="299"/>
      <c r="G35" s="301" t="s">
        <v>169</v>
      </c>
      <c r="H35" s="301" t="s">
        <v>170</v>
      </c>
      <c r="I35" s="302">
        <v>2024</v>
      </c>
      <c r="J35" s="420"/>
      <c r="K35" s="303"/>
      <c r="L35" s="423"/>
      <c r="M35" s="136"/>
      <c r="N35" s="80"/>
    </row>
    <row r="36" spans="2:14" s="4" customFormat="1" ht="20.100000000000001" customHeight="1" x14ac:dyDescent="0.25">
      <c r="B36" s="84" t="s">
        <v>200</v>
      </c>
      <c r="C36" s="298">
        <v>55</v>
      </c>
      <c r="D36" s="299"/>
      <c r="E36" s="300">
        <v>81.749049429657788</v>
      </c>
      <c r="F36" s="299"/>
      <c r="G36" s="301" t="s">
        <v>177</v>
      </c>
      <c r="H36" s="301" t="s">
        <v>170</v>
      </c>
      <c r="I36" s="302">
        <v>2024</v>
      </c>
      <c r="J36" s="420"/>
      <c r="K36" s="303"/>
      <c r="L36" s="423"/>
      <c r="M36" s="136"/>
      <c r="N36" s="80"/>
    </row>
    <row r="37" spans="2:14" s="4" customFormat="1" ht="20.100000000000001" customHeight="1" x14ac:dyDescent="0.25">
      <c r="B37" s="84" t="s">
        <v>201</v>
      </c>
      <c r="C37" s="298">
        <v>13319</v>
      </c>
      <c r="D37" s="299"/>
      <c r="E37" s="300">
        <v>608.97183505262888</v>
      </c>
      <c r="F37" s="299"/>
      <c r="G37" s="301" t="s">
        <v>173</v>
      </c>
      <c r="H37" s="301" t="s">
        <v>202</v>
      </c>
      <c r="I37" s="302">
        <v>2025</v>
      </c>
      <c r="J37" s="420"/>
      <c r="K37" s="303"/>
      <c r="L37" s="423"/>
      <c r="M37" s="136"/>
      <c r="N37" s="80"/>
    </row>
    <row r="38" spans="2:14" s="4" customFormat="1" ht="20.100000000000001" customHeight="1" x14ac:dyDescent="0.25">
      <c r="B38" s="84" t="s">
        <v>203</v>
      </c>
      <c r="C38" s="298">
        <v>4686</v>
      </c>
      <c r="D38" s="299"/>
      <c r="E38" s="300">
        <v>528.06266200834</v>
      </c>
      <c r="F38" s="299"/>
      <c r="G38" s="301" t="s">
        <v>173</v>
      </c>
      <c r="H38" s="301" t="s">
        <v>202</v>
      </c>
      <c r="I38" s="302">
        <v>2025</v>
      </c>
      <c r="J38" s="420"/>
      <c r="K38" s="303"/>
      <c r="L38" s="423"/>
      <c r="M38" s="136"/>
      <c r="N38" s="80"/>
    </row>
    <row r="39" spans="2:14" s="4" customFormat="1" ht="20.100000000000001" customHeight="1" x14ac:dyDescent="0.25">
      <c r="B39" s="84" t="s">
        <v>204</v>
      </c>
      <c r="C39" s="298">
        <v>774</v>
      </c>
      <c r="D39" s="299"/>
      <c r="E39" s="300">
        <v>112.56</v>
      </c>
      <c r="F39" s="299"/>
      <c r="G39" s="301" t="s">
        <v>169</v>
      </c>
      <c r="H39" s="301" t="s">
        <v>205</v>
      </c>
      <c r="I39" s="302">
        <v>2025</v>
      </c>
      <c r="J39" s="421"/>
      <c r="K39" s="304"/>
      <c r="L39" s="424"/>
      <c r="M39" s="136"/>
      <c r="N39" s="80"/>
    </row>
    <row r="40" spans="2:14" hidden="1" x14ac:dyDescent="0.25">
      <c r="B40" s="307"/>
      <c r="C40" s="8"/>
      <c r="D40" s="8"/>
      <c r="E40" s="8"/>
      <c r="F40" s="8"/>
      <c r="G40" s="14"/>
      <c r="H40" s="14"/>
      <c r="I40" s="14"/>
      <c r="J40" s="8"/>
      <c r="K40" s="8"/>
      <c r="L40" s="8"/>
      <c r="M40" s="8"/>
      <c r="N40" s="8"/>
    </row>
    <row r="41" spans="2:14" hidden="1" x14ac:dyDescent="0.25">
      <c r="B41" s="44" t="s">
        <v>67</v>
      </c>
      <c r="C41" s="307"/>
      <c r="D41" s="307"/>
      <c r="E41" s="307"/>
      <c r="F41" s="307"/>
      <c r="G41" s="343"/>
      <c r="H41" s="343"/>
      <c r="I41" s="343"/>
      <c r="J41" s="307"/>
      <c r="K41" s="307"/>
      <c r="L41" s="307"/>
      <c r="M41" s="307"/>
      <c r="N41" s="307"/>
    </row>
    <row r="42" spans="2:14" hidden="1" x14ac:dyDescent="0.25">
      <c r="B42" s="44" t="s">
        <v>206</v>
      </c>
      <c r="C42" s="307"/>
      <c r="D42" s="307"/>
      <c r="E42" s="307"/>
      <c r="F42" s="307"/>
      <c r="G42" s="343"/>
      <c r="H42" s="343"/>
      <c r="I42" s="343"/>
      <c r="J42" s="307"/>
      <c r="K42" s="307"/>
      <c r="L42" s="307"/>
      <c r="M42" s="307"/>
      <c r="N42" s="307"/>
    </row>
    <row r="43" spans="2:14" hidden="1" x14ac:dyDescent="0.25">
      <c r="B43" s="44" t="s">
        <v>207</v>
      </c>
      <c r="C43" s="307"/>
      <c r="D43" s="307"/>
      <c r="E43" s="307"/>
      <c r="F43" s="307"/>
      <c r="G43" s="343"/>
      <c r="H43" s="343"/>
      <c r="I43" s="343"/>
      <c r="J43" s="307"/>
      <c r="K43" s="307"/>
      <c r="L43" s="307"/>
      <c r="M43" s="307"/>
      <c r="N43" s="307"/>
    </row>
    <row r="44" spans="2:14" hidden="1" x14ac:dyDescent="0.25">
      <c r="B44" s="44"/>
      <c r="C44" s="307"/>
      <c r="D44" s="307"/>
      <c r="E44" s="307"/>
      <c r="F44" s="307"/>
      <c r="G44" s="343"/>
      <c r="H44" s="343"/>
      <c r="I44" s="343"/>
      <c r="J44" s="307"/>
      <c r="K44" s="307"/>
      <c r="L44" s="307"/>
      <c r="M44" s="307"/>
      <c r="N44" s="307"/>
    </row>
    <row r="45" spans="2:14" hidden="1" x14ac:dyDescent="0.25">
      <c r="B45" s="307"/>
      <c r="C45" s="307"/>
      <c r="D45" s="307"/>
      <c r="E45" s="307"/>
      <c r="F45" s="307"/>
      <c r="G45" s="343"/>
      <c r="H45" s="343"/>
      <c r="I45" s="343"/>
      <c r="J45" s="307"/>
      <c r="K45" s="307"/>
      <c r="L45" s="307"/>
      <c r="M45" s="307"/>
      <c r="N45" s="307"/>
    </row>
    <row r="46" spans="2:14" hidden="1" x14ac:dyDescent="0.25">
      <c r="B46" s="307"/>
      <c r="C46" s="307"/>
      <c r="D46" s="307"/>
      <c r="E46" s="307"/>
      <c r="F46" s="307"/>
      <c r="G46" s="343"/>
      <c r="H46" s="343"/>
      <c r="I46" s="343"/>
      <c r="J46" s="307"/>
      <c r="K46" s="307"/>
      <c r="L46" s="307"/>
      <c r="M46" s="307"/>
      <c r="N46" s="307"/>
    </row>
    <row r="47" spans="2:14" hidden="1" x14ac:dyDescent="0.25">
      <c r="B47" s="307"/>
      <c r="C47" s="307"/>
      <c r="D47" s="307"/>
      <c r="E47" s="307"/>
      <c r="F47" s="307"/>
      <c r="G47" s="343"/>
      <c r="H47" s="343"/>
      <c r="I47" s="343"/>
      <c r="J47" s="307"/>
      <c r="K47" s="307"/>
      <c r="L47" s="307"/>
      <c r="M47" s="307"/>
      <c r="N47" s="307"/>
    </row>
  </sheetData>
  <mergeCells count="5">
    <mergeCell ref="J34:J39"/>
    <mergeCell ref="L34:L39"/>
    <mergeCell ref="J28:J33"/>
    <mergeCell ref="J15:J18"/>
    <mergeCell ref="J19:J27"/>
  </mergeCells>
  <phoneticPr fontId="57" type="noConversion"/>
  <hyperlinks>
    <hyperlink ref="B1" location="Contents!A1" display="&lt;&lt;&lt; Back to contents" xr:uid="{A59FE5A5-D970-4905-9A80-075FA9573BA1}"/>
  </hyperlinks>
  <pageMargins left="0.39370078740157483" right="0.39370078740157483" top="0.39370078740157483" bottom="0.39370078740157483" header="0.31496062992125984" footer="0.31496062992125984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4550-52F5-4B0D-A018-C6543647B623}">
  <sheetPr codeName="Sheet12">
    <pageSetUpPr fitToPage="1"/>
  </sheetPr>
  <dimension ref="A1:R88"/>
  <sheetViews>
    <sheetView showGridLines="0" zoomScale="79" zoomScaleNormal="79" workbookViewId="0">
      <pane ySplit="4" topLeftCell="A5" activePane="bottomLeft" state="frozenSplit"/>
      <selection activeCell="A58" sqref="A58:XFD1048576"/>
      <selection pane="bottomLeft" activeCell="B3" sqref="B3"/>
    </sheetView>
  </sheetViews>
  <sheetFormatPr defaultColWidth="0" defaultRowHeight="15.75" zeroHeight="1" x14ac:dyDescent="0.25"/>
  <cols>
    <col min="1" max="1" width="3.375" style="1" customWidth="1"/>
    <col min="2" max="2" width="68.125" style="1" customWidth="1"/>
    <col min="3" max="3" width="17" style="1" customWidth="1"/>
    <col min="4" max="4" width="1.5" style="1" customWidth="1"/>
    <col min="5" max="5" width="14.125" style="1" customWidth="1"/>
    <col min="6" max="6" width="1.5" style="1" customWidth="1"/>
    <col min="7" max="7" width="17" style="1" customWidth="1"/>
    <col min="8" max="8" width="1.5" style="1" customWidth="1"/>
    <col min="9" max="9" width="19.875" style="1" customWidth="1"/>
    <col min="10" max="10" width="17.875" style="1" customWidth="1"/>
    <col min="11" max="12" width="17" style="1" customWidth="1"/>
    <col min="13" max="13" width="3.625" style="1" customWidth="1"/>
    <col min="14" max="14" width="1.625" style="1" customWidth="1"/>
    <col min="15" max="15" width="9" style="1" hidden="1" customWidth="1"/>
    <col min="16" max="16" width="11.375" style="1" hidden="1" customWidth="1"/>
    <col min="17" max="17" width="9" style="1" hidden="1" customWidth="1"/>
    <col min="18" max="18" width="3.375" style="1" hidden="1" customWidth="1"/>
    <col min="19" max="16384" width="9" style="1" hidden="1"/>
  </cols>
  <sheetData>
    <row r="1" spans="2:17" x14ac:dyDescent="0.25">
      <c r="B1" s="36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</row>
    <row r="2" spans="2:17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</row>
    <row r="3" spans="2:17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8" t="s">
        <v>1</v>
      </c>
      <c r="M3" s="307"/>
      <c r="N3" s="307"/>
      <c r="O3" s="307"/>
      <c r="P3" s="307"/>
      <c r="Q3" s="307"/>
    </row>
    <row r="4" spans="2:17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</row>
    <row r="5" spans="2:17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7"/>
      <c r="O5" s="7"/>
      <c r="P5" s="6"/>
      <c r="Q5" s="6"/>
    </row>
    <row r="6" spans="2:17" ht="22.5" customHeight="1" x14ac:dyDescent="0.25">
      <c r="B6" s="85" t="s">
        <v>208</v>
      </c>
      <c r="C6" s="86"/>
      <c r="D6" s="86"/>
      <c r="E6" s="86"/>
      <c r="F6" s="86"/>
      <c r="G6" s="86"/>
      <c r="H6" s="86"/>
      <c r="I6" s="6"/>
      <c r="J6" s="6"/>
      <c r="K6" s="6"/>
      <c r="L6" s="6"/>
      <c r="M6" s="6"/>
      <c r="N6" s="7"/>
      <c r="O6" s="7"/>
      <c r="P6" s="6"/>
      <c r="Q6" s="6"/>
    </row>
    <row r="7" spans="2:17" ht="22.5" customHeight="1" x14ac:dyDescent="0.25">
      <c r="B7" s="2" t="s">
        <v>15</v>
      </c>
      <c r="C7" s="3"/>
      <c r="D7" s="307"/>
      <c r="E7" s="3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</row>
    <row r="8" spans="2:17" x14ac:dyDescent="0.25">
      <c r="B8" s="2"/>
      <c r="C8" s="3"/>
      <c r="D8" s="307"/>
      <c r="E8" s="3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</row>
    <row r="9" spans="2:17" ht="22.5" customHeight="1" x14ac:dyDescent="0.25">
      <c r="B9" s="368"/>
      <c r="C9" s="93">
        <v>2024</v>
      </c>
      <c r="D9" s="93"/>
      <c r="E9" s="68" t="s">
        <v>209</v>
      </c>
      <c r="F9" s="93"/>
      <c r="G9" s="93">
        <v>2023</v>
      </c>
      <c r="H9" s="94"/>
      <c r="I9" s="307"/>
      <c r="J9" s="307"/>
      <c r="K9" s="307"/>
      <c r="L9" s="307"/>
      <c r="M9" s="307"/>
      <c r="N9" s="307"/>
      <c r="O9" s="307"/>
      <c r="P9" s="307"/>
      <c r="Q9" s="307"/>
    </row>
    <row r="10" spans="2:17" s="4" customFormat="1" ht="20.100000000000001" customHeight="1" x14ac:dyDescent="0.25">
      <c r="B10" s="257" t="s">
        <v>210</v>
      </c>
      <c r="C10" s="96"/>
      <c r="D10" s="369"/>
      <c r="E10" s="229"/>
      <c r="F10" s="369"/>
      <c r="G10" s="96"/>
      <c r="H10" s="369"/>
      <c r="I10" s="307"/>
      <c r="J10" s="307"/>
      <c r="K10" s="307"/>
      <c r="L10" s="307"/>
      <c r="M10" s="310"/>
      <c r="N10" s="310"/>
      <c r="O10" s="310"/>
      <c r="P10" s="310"/>
      <c r="Q10" s="310"/>
    </row>
    <row r="11" spans="2:17" s="4" customFormat="1" ht="20.100000000000001" customHeight="1" x14ac:dyDescent="0.25">
      <c r="B11" s="370" t="s">
        <v>211</v>
      </c>
      <c r="C11" s="96">
        <v>127946</v>
      </c>
      <c r="D11" s="97"/>
      <c r="E11" s="241">
        <f>(C11-G11)/G11</f>
        <v>3.5610077495058512E-3</v>
      </c>
      <c r="F11" s="97"/>
      <c r="G11" s="96">
        <v>127492</v>
      </c>
      <c r="H11" s="97"/>
      <c r="I11" s="307"/>
      <c r="J11" s="307"/>
      <c r="K11" s="307"/>
      <c r="L11" s="307"/>
      <c r="M11" s="310"/>
      <c r="N11" s="310"/>
      <c r="O11" s="310"/>
      <c r="P11" s="310"/>
      <c r="Q11" s="310"/>
    </row>
    <row r="12" spans="2:17" s="4" customFormat="1" ht="20.100000000000001" customHeight="1" x14ac:dyDescent="0.25">
      <c r="B12" s="370" t="s">
        <v>212</v>
      </c>
      <c r="C12" s="98">
        <v>13150182</v>
      </c>
      <c r="D12" s="97"/>
      <c r="E12" s="241">
        <f t="shared" ref="E12" si="0">(C12-G12)/G12</f>
        <v>-3.2793011669503401E-2</v>
      </c>
      <c r="F12" s="97"/>
      <c r="G12" s="98">
        <v>13596037</v>
      </c>
      <c r="H12" s="97"/>
      <c r="I12" s="307"/>
      <c r="J12" s="307"/>
      <c r="K12" s="307"/>
      <c r="L12" s="307"/>
      <c r="M12" s="310"/>
      <c r="N12" s="310"/>
      <c r="O12" s="310"/>
      <c r="P12" s="310"/>
      <c r="Q12" s="310"/>
    </row>
    <row r="13" spans="2:17" s="4" customFormat="1" ht="20.100000000000001" customHeight="1" x14ac:dyDescent="0.25">
      <c r="B13" s="257" t="s">
        <v>213</v>
      </c>
      <c r="C13" s="96"/>
      <c r="D13" s="369"/>
      <c r="E13" s="229"/>
      <c r="F13" s="369"/>
      <c r="G13" s="96"/>
      <c r="H13" s="369"/>
      <c r="I13" s="307"/>
      <c r="J13" s="307"/>
      <c r="K13" s="307"/>
      <c r="L13" s="307"/>
      <c r="M13" s="310"/>
      <c r="N13" s="310"/>
      <c r="O13" s="310"/>
      <c r="P13" s="310"/>
      <c r="Q13" s="310"/>
    </row>
    <row r="14" spans="2:17" s="4" customFormat="1" ht="20.100000000000001" customHeight="1" x14ac:dyDescent="0.25">
      <c r="B14" s="370" t="s">
        <v>211</v>
      </c>
      <c r="C14" s="96">
        <v>241656</v>
      </c>
      <c r="D14" s="97"/>
      <c r="E14" s="241">
        <f t="shared" ref="E14:E15" si="1">(C14-G14)/G14</f>
        <v>-5.5185866492178919E-3</v>
      </c>
      <c r="F14" s="97"/>
      <c r="G14" s="96">
        <v>242997</v>
      </c>
      <c r="H14" s="97"/>
      <c r="I14" s="307"/>
      <c r="J14" s="307"/>
      <c r="K14" s="307"/>
      <c r="L14" s="307"/>
      <c r="M14" s="310"/>
      <c r="N14" s="310"/>
      <c r="O14" s="310"/>
      <c r="P14" s="310"/>
      <c r="Q14" s="310"/>
    </row>
    <row r="15" spans="2:17" s="4" customFormat="1" ht="20.100000000000001" customHeight="1" x14ac:dyDescent="0.25">
      <c r="B15" s="370" t="s">
        <v>212</v>
      </c>
      <c r="C15" s="98">
        <v>25713301</v>
      </c>
      <c r="D15" s="97"/>
      <c r="E15" s="241">
        <f t="shared" si="1"/>
        <v>-3.4875156615599437E-2</v>
      </c>
      <c r="F15" s="97"/>
      <c r="G15" s="98">
        <v>26642461</v>
      </c>
      <c r="H15" s="97"/>
      <c r="I15" s="307"/>
      <c r="J15" s="307"/>
      <c r="K15" s="307"/>
      <c r="L15" s="307"/>
      <c r="M15" s="310"/>
      <c r="N15" s="310"/>
      <c r="O15" s="310"/>
      <c r="P15" s="310"/>
      <c r="Q15" s="310"/>
    </row>
    <row r="16" spans="2:17" s="4" customFormat="1" ht="20.100000000000001" customHeight="1" x14ac:dyDescent="0.25">
      <c r="B16" s="257" t="s">
        <v>214</v>
      </c>
      <c r="C16" s="96">
        <f>38863483-C17</f>
        <v>38777347</v>
      </c>
      <c r="D16" s="97"/>
      <c r="E16" s="229"/>
      <c r="F16" s="97"/>
      <c r="G16" s="96">
        <v>40141058</v>
      </c>
      <c r="H16" s="97"/>
      <c r="I16" s="307"/>
      <c r="J16" s="307"/>
      <c r="K16" s="307"/>
      <c r="L16" s="307"/>
      <c r="M16" s="310"/>
      <c r="N16" s="310"/>
      <c r="O16" s="310"/>
      <c r="P16" s="310"/>
      <c r="Q16" s="310"/>
    </row>
    <row r="17" spans="2:13" s="4" customFormat="1" ht="20.100000000000001" customHeight="1" x14ac:dyDescent="0.25">
      <c r="B17" s="370" t="s">
        <v>215</v>
      </c>
      <c r="C17" s="96">
        <v>86136</v>
      </c>
      <c r="D17" s="369"/>
      <c r="E17" s="241">
        <f t="shared" ref="E17:E18" si="2">(C17-G17)/G17</f>
        <v>-0.11600985221674877</v>
      </c>
      <c r="F17" s="369"/>
      <c r="G17" s="96">
        <v>97440</v>
      </c>
      <c r="H17" s="369"/>
      <c r="I17" s="307"/>
      <c r="J17" s="307"/>
      <c r="K17" s="307"/>
      <c r="L17" s="307"/>
      <c r="M17" s="310"/>
    </row>
    <row r="18" spans="2:13" s="4" customFormat="1" ht="20.100000000000001" customHeight="1" x14ac:dyDescent="0.25">
      <c r="B18" s="188" t="s">
        <v>216</v>
      </c>
      <c r="C18" s="191">
        <v>38863483</v>
      </c>
      <c r="D18" s="190"/>
      <c r="E18" s="172">
        <f t="shared" si="2"/>
        <v>-3.417160437180345E-2</v>
      </c>
      <c r="F18" s="190"/>
      <c r="G18" s="191">
        <v>40238497</v>
      </c>
      <c r="H18" s="190"/>
      <c r="I18" s="307"/>
      <c r="J18" s="307"/>
      <c r="K18" s="307"/>
      <c r="L18" s="307"/>
      <c r="M18" s="40"/>
    </row>
    <row r="19" spans="2:13" s="4" customFormat="1" ht="20.100000000000001" customHeight="1" x14ac:dyDescent="0.25">
      <c r="B19" s="257" t="s">
        <v>123</v>
      </c>
      <c r="C19" s="96"/>
      <c r="D19" s="369"/>
      <c r="E19" s="229"/>
      <c r="F19" s="369"/>
      <c r="G19" s="96"/>
      <c r="H19" s="369"/>
      <c r="I19" s="307"/>
      <c r="J19" s="307"/>
      <c r="K19" s="307"/>
      <c r="L19" s="307"/>
      <c r="M19" s="310"/>
    </row>
    <row r="20" spans="2:13" s="4" customFormat="1" ht="20.100000000000001" customHeight="1" x14ac:dyDescent="0.25">
      <c r="B20" s="370" t="s">
        <v>211</v>
      </c>
      <c r="C20" s="96">
        <v>337242</v>
      </c>
      <c r="D20" s="97"/>
      <c r="E20" s="241">
        <f t="shared" ref="E20:E21" si="3">(C20-G20)/G20</f>
        <v>-1.1014727359104746E-2</v>
      </c>
      <c r="F20" s="97"/>
      <c r="G20" s="96">
        <v>340998</v>
      </c>
      <c r="H20" s="97"/>
      <c r="I20" s="307"/>
      <c r="J20" s="307"/>
      <c r="K20" s="307"/>
      <c r="L20" s="307"/>
      <c r="M20" s="310"/>
    </row>
    <row r="21" spans="2:13" s="4" customFormat="1" ht="20.100000000000001" customHeight="1" x14ac:dyDescent="0.25">
      <c r="B21" s="260" t="s">
        <v>217</v>
      </c>
      <c r="C21" s="191">
        <v>12981252</v>
      </c>
      <c r="D21" s="190"/>
      <c r="E21" s="175">
        <f t="shared" si="3"/>
        <v>-0.20963494805738422</v>
      </c>
      <c r="F21" s="190"/>
      <c r="G21" s="191">
        <v>16424375</v>
      </c>
      <c r="H21" s="190"/>
      <c r="I21" s="307"/>
      <c r="J21" s="307"/>
      <c r="K21" s="307"/>
      <c r="L21" s="307"/>
      <c r="M21" s="40"/>
    </row>
    <row r="22" spans="2:13" s="4" customFormat="1" ht="20.100000000000001" customHeight="1" x14ac:dyDescent="0.25">
      <c r="B22" s="95" t="s">
        <v>218</v>
      </c>
      <c r="C22" s="96"/>
      <c r="D22" s="369"/>
      <c r="E22" s="261"/>
      <c r="F22" s="369"/>
      <c r="G22" s="96"/>
      <c r="H22" s="369"/>
      <c r="I22" s="307"/>
      <c r="J22" s="307"/>
      <c r="K22" s="307"/>
      <c r="L22" s="307"/>
      <c r="M22" s="310"/>
    </row>
    <row r="23" spans="2:13" s="4" customFormat="1" ht="20.100000000000001" customHeight="1" x14ac:dyDescent="0.25">
      <c r="B23" s="371" t="s">
        <v>212</v>
      </c>
      <c r="C23" s="96">
        <f>C12+C21</f>
        <v>26131434</v>
      </c>
      <c r="D23" s="369"/>
      <c r="E23" s="241">
        <f>(C23-G23)/G23</f>
        <v>-0.12954442895535306</v>
      </c>
      <c r="F23" s="369"/>
      <c r="G23" s="96">
        <v>30020411</v>
      </c>
      <c r="H23" s="369"/>
      <c r="I23" s="307"/>
      <c r="J23" s="307"/>
      <c r="K23" s="307"/>
      <c r="L23" s="307"/>
      <c r="M23" s="310"/>
    </row>
    <row r="24" spans="2:13" s="4" customFormat="1" ht="20.100000000000001" customHeight="1" x14ac:dyDescent="0.25">
      <c r="B24" s="84" t="s">
        <v>219</v>
      </c>
      <c r="C24" s="99"/>
      <c r="D24" s="262"/>
      <c r="E24" s="263"/>
      <c r="F24" s="262"/>
      <c r="G24" s="99"/>
      <c r="H24" s="262"/>
      <c r="I24" s="307"/>
      <c r="J24" s="307"/>
      <c r="K24" s="307"/>
      <c r="L24" s="307"/>
      <c r="M24" s="310"/>
    </row>
    <row r="25" spans="2:13" s="4" customFormat="1" ht="20.100000000000001" customHeight="1" x14ac:dyDescent="0.25">
      <c r="B25" s="370" t="s">
        <v>211</v>
      </c>
      <c r="C25" s="96">
        <v>398663</v>
      </c>
      <c r="D25" s="97"/>
      <c r="E25" s="241">
        <f t="shared" ref="E25:E28" si="4">(C25-G25)/G25</f>
        <v>7.5847566862625171E-3</v>
      </c>
      <c r="F25" s="97"/>
      <c r="G25" s="96">
        <v>395662</v>
      </c>
      <c r="H25" s="97"/>
      <c r="I25" s="307"/>
      <c r="J25" s="307"/>
      <c r="K25" s="307"/>
      <c r="L25" s="307"/>
      <c r="M25" s="310"/>
    </row>
    <row r="26" spans="2:13" s="4" customFormat="1" ht="20.100000000000001" customHeight="1" x14ac:dyDescent="0.25">
      <c r="B26" s="258" t="s">
        <v>220</v>
      </c>
      <c r="C26" s="192">
        <f>C21+C18</f>
        <v>51844735</v>
      </c>
      <c r="D26" s="190"/>
      <c r="E26" s="259">
        <f>(C26-G26)/G26</f>
        <v>-8.5031641177665679E-2</v>
      </c>
      <c r="F26" s="190"/>
      <c r="G26" s="192">
        <v>56662872</v>
      </c>
      <c r="H26" s="190"/>
      <c r="I26" s="307"/>
      <c r="J26" s="307"/>
      <c r="K26" s="307"/>
      <c r="L26" s="307"/>
      <c r="M26" s="310"/>
    </row>
    <row r="27" spans="2:13" s="4" customFormat="1" ht="20.100000000000001" customHeight="1" x14ac:dyDescent="0.25">
      <c r="B27" s="370" t="s">
        <v>221</v>
      </c>
      <c r="C27" s="96">
        <v>398663</v>
      </c>
      <c r="D27" s="97"/>
      <c r="E27" s="241">
        <f t="shared" si="4"/>
        <v>1.064738644689109E-2</v>
      </c>
      <c r="F27" s="97"/>
      <c r="G27" s="96">
        <v>394463</v>
      </c>
      <c r="H27" s="97"/>
      <c r="I27" s="307"/>
      <c r="J27" s="307"/>
      <c r="K27" s="307"/>
      <c r="L27" s="307"/>
      <c r="M27" s="310"/>
    </row>
    <row r="28" spans="2:13" s="4" customFormat="1" ht="20.100000000000001" customHeight="1" x14ac:dyDescent="0.25">
      <c r="B28" s="260" t="s">
        <v>222</v>
      </c>
      <c r="C28" s="191">
        <v>137</v>
      </c>
      <c r="D28" s="190"/>
      <c r="E28" s="175">
        <f t="shared" si="4"/>
        <v>-8.1818698603952689E-2</v>
      </c>
      <c r="F28" s="190"/>
      <c r="G28" s="191">
        <v>149.208004771714</v>
      </c>
      <c r="H28" s="190"/>
      <c r="I28" s="310"/>
      <c r="J28" s="310"/>
      <c r="K28" s="310"/>
      <c r="L28" s="310"/>
      <c r="M28" s="310"/>
    </row>
    <row r="29" spans="2:13" x14ac:dyDescent="0.25">
      <c r="B29" s="307"/>
      <c r="C29" s="372"/>
      <c r="D29" s="307"/>
      <c r="E29" s="307"/>
      <c r="F29" s="307"/>
      <c r="G29" s="307"/>
      <c r="H29" s="307"/>
      <c r="I29" s="307"/>
      <c r="J29" s="307"/>
      <c r="K29" s="307"/>
      <c r="L29" s="307"/>
      <c r="M29" s="307"/>
    </row>
    <row r="30" spans="2:13" x14ac:dyDescent="0.25">
      <c r="B30" s="44" t="s">
        <v>67</v>
      </c>
      <c r="C30" s="342"/>
      <c r="D30" s="307"/>
      <c r="E30" s="342"/>
      <c r="F30" s="307"/>
      <c r="G30" s="307"/>
      <c r="H30" s="307"/>
      <c r="I30" s="307"/>
      <c r="J30" s="307"/>
      <c r="K30" s="307"/>
      <c r="L30" s="307"/>
      <c r="M30" s="307"/>
    </row>
    <row r="31" spans="2:13" x14ac:dyDescent="0.25">
      <c r="B31" s="9" t="s">
        <v>223</v>
      </c>
      <c r="C31" s="373"/>
      <c r="D31" s="307"/>
      <c r="E31" s="338"/>
      <c r="F31" s="307"/>
      <c r="G31" s="307"/>
      <c r="H31" s="307"/>
      <c r="I31" s="307"/>
      <c r="J31" s="307"/>
      <c r="K31" s="307"/>
      <c r="L31" s="307"/>
      <c r="M31" s="307"/>
    </row>
    <row r="32" spans="2:13" ht="15.75" customHeight="1" x14ac:dyDescent="0.25">
      <c r="B32" s="44"/>
      <c r="C32" s="54"/>
      <c r="D32" s="307"/>
      <c r="E32" s="55"/>
      <c r="F32" s="307"/>
      <c r="G32" s="307"/>
      <c r="H32" s="307"/>
      <c r="I32" s="307"/>
      <c r="J32" s="307"/>
      <c r="K32" s="307"/>
      <c r="L32" s="307"/>
      <c r="M32" s="307"/>
    </row>
    <row r="33" spans="2:13" ht="6" customHeight="1" x14ac:dyDescent="0.25">
      <c r="B33" s="307"/>
      <c r="C33" s="42"/>
      <c r="D33" s="307"/>
      <c r="E33" s="307"/>
      <c r="F33" s="307"/>
      <c r="G33" s="307"/>
      <c r="H33" s="307"/>
      <c r="I33" s="307"/>
      <c r="J33" s="307"/>
      <c r="K33" s="307"/>
      <c r="L33" s="307"/>
      <c r="M33" s="307"/>
    </row>
    <row r="34" spans="2:13" ht="22.5" customHeight="1" x14ac:dyDescent="0.25">
      <c r="B34" s="85" t="s">
        <v>224</v>
      </c>
      <c r="C34" s="86"/>
      <c r="D34" s="86"/>
      <c r="E34" s="86"/>
      <c r="F34" s="86"/>
      <c r="G34" s="86"/>
      <c r="H34" s="86"/>
      <c r="I34" s="6"/>
      <c r="J34" s="6"/>
      <c r="K34" s="6"/>
      <c r="L34" s="6"/>
      <c r="M34" s="6"/>
    </row>
    <row r="35" spans="2:13" ht="22.5" customHeight="1" x14ac:dyDescent="0.25">
      <c r="B35" s="2" t="s">
        <v>17</v>
      </c>
      <c r="C35" s="3"/>
      <c r="D35" s="307"/>
      <c r="E35" s="3"/>
      <c r="F35" s="307"/>
      <c r="G35" s="307"/>
      <c r="H35" s="307"/>
      <c r="I35" s="307"/>
      <c r="J35" s="307"/>
      <c r="K35" s="307"/>
      <c r="L35" s="307"/>
      <c r="M35" s="307"/>
    </row>
    <row r="36" spans="2:13" x14ac:dyDescent="0.25">
      <c r="B36" s="2"/>
      <c r="C36" s="3"/>
      <c r="D36" s="307"/>
      <c r="E36" s="3"/>
      <c r="F36" s="307"/>
      <c r="G36" s="307"/>
      <c r="H36" s="307"/>
      <c r="I36" s="307"/>
      <c r="J36" s="307"/>
      <c r="K36" s="307"/>
      <c r="L36" s="307"/>
      <c r="M36" s="307"/>
    </row>
    <row r="37" spans="2:13" ht="22.5" customHeight="1" x14ac:dyDescent="0.25">
      <c r="B37" s="101"/>
      <c r="C37" s="91">
        <v>2024</v>
      </c>
      <c r="D37" s="102"/>
      <c r="E37" s="92" t="s">
        <v>209</v>
      </c>
      <c r="F37" s="102"/>
      <c r="G37" s="91">
        <v>2023</v>
      </c>
      <c r="H37" s="374"/>
      <c r="I37" s="307"/>
      <c r="J37" s="307"/>
      <c r="K37" s="307"/>
      <c r="L37" s="307"/>
      <c r="M37" s="307"/>
    </row>
    <row r="38" spans="2:13" s="4" customFormat="1" ht="20.100000000000001" customHeight="1" x14ac:dyDescent="0.25">
      <c r="B38" s="265" t="s">
        <v>210</v>
      </c>
      <c r="C38" s="104"/>
      <c r="D38" s="375"/>
      <c r="E38" s="264"/>
      <c r="F38" s="375"/>
      <c r="G38" s="104"/>
      <c r="H38" s="376"/>
      <c r="I38" s="310"/>
      <c r="J38" s="310"/>
      <c r="K38" s="310"/>
      <c r="L38" s="310"/>
      <c r="M38" s="310"/>
    </row>
    <row r="39" spans="2:13" s="4" customFormat="1" ht="20.100000000000001" customHeight="1" x14ac:dyDescent="0.25">
      <c r="B39" s="266" t="s">
        <v>211</v>
      </c>
      <c r="C39" s="98">
        <v>127297</v>
      </c>
      <c r="D39" s="376"/>
      <c r="E39" s="241">
        <f t="shared" ref="E39:E40" si="5">(C39-G39)/G39</f>
        <v>0</v>
      </c>
      <c r="F39" s="376"/>
      <c r="G39" s="98">
        <f>C39</f>
        <v>127297</v>
      </c>
      <c r="H39" s="376"/>
      <c r="I39" s="310"/>
      <c r="J39" s="310"/>
      <c r="K39" s="310"/>
      <c r="L39" s="310"/>
      <c r="M39" s="310"/>
    </row>
    <row r="40" spans="2:13" s="4" customFormat="1" ht="20.100000000000001" customHeight="1" x14ac:dyDescent="0.25">
      <c r="B40" s="266" t="s">
        <v>225</v>
      </c>
      <c r="C40" s="98">
        <v>13120413</v>
      </c>
      <c r="D40" s="376"/>
      <c r="E40" s="241">
        <f t="shared" si="5"/>
        <v>-3.3400772135235943E-2</v>
      </c>
      <c r="F40" s="376"/>
      <c r="G40" s="98">
        <v>13573788</v>
      </c>
      <c r="H40" s="376"/>
      <c r="I40" s="310"/>
      <c r="J40" s="310"/>
      <c r="K40" s="310"/>
      <c r="L40" s="310"/>
      <c r="M40" s="310"/>
    </row>
    <row r="41" spans="2:13" s="4" customFormat="1" ht="20.100000000000001" customHeight="1" x14ac:dyDescent="0.25">
      <c r="B41" s="267" t="s">
        <v>213</v>
      </c>
      <c r="C41" s="98"/>
      <c r="D41" s="376"/>
      <c r="E41" s="205"/>
      <c r="F41" s="376"/>
      <c r="G41" s="98"/>
      <c r="H41" s="376"/>
      <c r="I41" s="310"/>
      <c r="J41" s="310"/>
      <c r="K41" s="310"/>
      <c r="L41" s="310"/>
      <c r="M41" s="310"/>
    </row>
    <row r="42" spans="2:13" s="4" customFormat="1" ht="20.100000000000001" customHeight="1" x14ac:dyDescent="0.25">
      <c r="B42" s="266" t="s">
        <v>211</v>
      </c>
      <c r="C42" s="98">
        <v>241656</v>
      </c>
      <c r="D42" s="376"/>
      <c r="E42" s="241">
        <f t="shared" ref="E42:E43" si="6">(C42-G42)/G42</f>
        <v>0</v>
      </c>
      <c r="F42" s="376"/>
      <c r="G42" s="98">
        <f>C42</f>
        <v>241656</v>
      </c>
      <c r="H42" s="376"/>
      <c r="I42" s="310"/>
      <c r="J42" s="310"/>
      <c r="K42" s="310"/>
      <c r="L42" s="310"/>
      <c r="M42" s="377"/>
    </row>
    <row r="43" spans="2:13" s="4" customFormat="1" ht="20.100000000000001" customHeight="1" x14ac:dyDescent="0.25">
      <c r="B43" s="266" t="s">
        <v>225</v>
      </c>
      <c r="C43" s="103">
        <v>25713301</v>
      </c>
      <c r="D43" s="376"/>
      <c r="E43" s="241">
        <f t="shared" si="6"/>
        <v>-3.2850865227824273E-2</v>
      </c>
      <c r="F43" s="376"/>
      <c r="G43" s="103">
        <v>26586697</v>
      </c>
      <c r="H43" s="376"/>
      <c r="I43" s="310"/>
      <c r="J43" s="310"/>
      <c r="K43" s="310"/>
      <c r="L43" s="310"/>
      <c r="M43" s="310"/>
    </row>
    <row r="44" spans="2:13" s="4" customFormat="1" ht="20.100000000000001" customHeight="1" x14ac:dyDescent="0.25">
      <c r="B44" s="267" t="s">
        <v>214</v>
      </c>
      <c r="C44" s="98"/>
      <c r="D44" s="376"/>
      <c r="E44" s="241"/>
      <c r="F44" s="376"/>
      <c r="G44" s="98"/>
      <c r="H44" s="376"/>
      <c r="I44" s="310"/>
      <c r="J44" s="310"/>
      <c r="K44" s="310"/>
      <c r="L44" s="310"/>
      <c r="M44" s="310"/>
    </row>
    <row r="45" spans="2:13" s="4" customFormat="1" ht="20.100000000000001" customHeight="1" x14ac:dyDescent="0.25">
      <c r="B45" s="266" t="s">
        <v>215</v>
      </c>
      <c r="C45" s="103">
        <v>86136</v>
      </c>
      <c r="D45" s="376"/>
      <c r="E45" s="241">
        <f t="shared" ref="E45" si="7">(C45-G45)/G45</f>
        <v>-0.11600671957127713</v>
      </c>
      <c r="F45" s="376"/>
      <c r="G45" s="103">
        <v>97439.654697630045</v>
      </c>
      <c r="H45" s="376"/>
      <c r="I45" s="310"/>
      <c r="J45" s="310"/>
      <c r="K45" s="310"/>
      <c r="L45" s="310"/>
      <c r="M45" s="310"/>
    </row>
    <row r="46" spans="2:13" s="4" customFormat="1" ht="20.100000000000001" customHeight="1" x14ac:dyDescent="0.25">
      <c r="B46" s="188" t="s">
        <v>226</v>
      </c>
      <c r="C46" s="192">
        <f>C43+C40</f>
        <v>38833714</v>
      </c>
      <c r="D46" s="378"/>
      <c r="E46" s="172"/>
      <c r="F46" s="378"/>
      <c r="G46" s="192">
        <f>G43+G40</f>
        <v>40160485</v>
      </c>
      <c r="H46" s="378"/>
      <c r="I46" s="310"/>
      <c r="J46" s="310"/>
      <c r="K46" s="310"/>
      <c r="L46" s="310"/>
      <c r="M46" s="310"/>
    </row>
    <row r="47" spans="2:13" s="4" customFormat="1" ht="20.100000000000001" customHeight="1" x14ac:dyDescent="0.25">
      <c r="B47" s="267" t="s">
        <v>123</v>
      </c>
      <c r="C47" s="98"/>
      <c r="D47" s="376"/>
      <c r="E47" s="205"/>
      <c r="F47" s="376"/>
      <c r="G47" s="98"/>
      <c r="H47" s="376"/>
      <c r="I47" s="310"/>
      <c r="J47" s="310"/>
      <c r="K47" s="310"/>
      <c r="L47" s="310"/>
      <c r="M47" s="310"/>
    </row>
    <row r="48" spans="2:13" s="4" customFormat="1" ht="20.100000000000001" customHeight="1" x14ac:dyDescent="0.25">
      <c r="B48" s="266" t="s">
        <v>211</v>
      </c>
      <c r="C48" s="98">
        <v>337242</v>
      </c>
      <c r="D48" s="376"/>
      <c r="E48" s="241">
        <f t="shared" ref="E48" si="8">(C48-G48)/G48</f>
        <v>0</v>
      </c>
      <c r="F48" s="376"/>
      <c r="G48" s="98">
        <f>C48</f>
        <v>337242</v>
      </c>
      <c r="H48" s="376"/>
      <c r="I48" s="310"/>
      <c r="J48" s="310"/>
      <c r="K48" s="310"/>
      <c r="L48" s="310"/>
      <c r="M48" s="310"/>
    </row>
    <row r="49" spans="2:12" s="4" customFormat="1" ht="20.100000000000001" customHeight="1" x14ac:dyDescent="0.25">
      <c r="B49" s="260" t="s">
        <v>217</v>
      </c>
      <c r="C49" s="191">
        <v>12981252</v>
      </c>
      <c r="D49" s="378"/>
      <c r="E49" s="269">
        <f t="shared" ref="E49" si="9">(C49-G49)/G49</f>
        <v>-0.20963494805738422</v>
      </c>
      <c r="F49" s="378"/>
      <c r="G49" s="191">
        <v>16424375</v>
      </c>
      <c r="H49" s="378"/>
      <c r="I49" s="310"/>
      <c r="J49" s="310"/>
      <c r="K49" s="310"/>
      <c r="L49" s="310"/>
    </row>
    <row r="50" spans="2:12" s="4" customFormat="1" ht="20.100000000000001" customHeight="1" x14ac:dyDescent="0.25">
      <c r="B50" s="268" t="s">
        <v>227</v>
      </c>
      <c r="C50" s="98"/>
      <c r="D50" s="376"/>
      <c r="E50" s="98"/>
      <c r="F50" s="376"/>
      <c r="G50" s="98"/>
      <c r="H50" s="376"/>
      <c r="I50" s="310"/>
      <c r="J50" s="310"/>
      <c r="K50" s="310"/>
      <c r="L50" s="310"/>
    </row>
    <row r="51" spans="2:12" s="4" customFormat="1" ht="20.100000000000001" customHeight="1" x14ac:dyDescent="0.25">
      <c r="B51" s="266" t="s">
        <v>211</v>
      </c>
      <c r="C51" s="98">
        <v>398013</v>
      </c>
      <c r="D51" s="376"/>
      <c r="E51" s="241">
        <f t="shared" ref="E51" si="10">(C51-G51)/G51</f>
        <v>0</v>
      </c>
      <c r="F51" s="376"/>
      <c r="G51" s="98">
        <f>C51</f>
        <v>398013</v>
      </c>
      <c r="H51" s="376"/>
      <c r="I51" s="310"/>
      <c r="J51" s="310"/>
      <c r="K51" s="310"/>
      <c r="L51" s="310"/>
    </row>
    <row r="52" spans="2:12" s="4" customFormat="1" ht="20.100000000000001" customHeight="1" x14ac:dyDescent="0.25">
      <c r="B52" s="258" t="s">
        <v>228</v>
      </c>
      <c r="C52" s="192">
        <f>C49+C46</f>
        <v>51814966</v>
      </c>
      <c r="D52" s="378"/>
      <c r="E52" s="270">
        <f t="shared" ref="E52:E53" si="11">(C52-G52)/G52</f>
        <v>-8.4296294097042923E-2</v>
      </c>
      <c r="F52" s="378"/>
      <c r="G52" s="192">
        <f>G49+G46</f>
        <v>56584860</v>
      </c>
      <c r="H52" s="378"/>
      <c r="I52" s="310"/>
      <c r="J52" s="310"/>
      <c r="K52" s="310"/>
      <c r="L52" s="310"/>
    </row>
    <row r="53" spans="2:12" s="4" customFormat="1" ht="20.100000000000001" customHeight="1" x14ac:dyDescent="0.25">
      <c r="B53" s="260" t="s">
        <v>229</v>
      </c>
      <c r="C53" s="191">
        <v>130</v>
      </c>
      <c r="D53" s="378"/>
      <c r="E53" s="193">
        <f t="shared" si="11"/>
        <v>-8.4507042253521125E-2</v>
      </c>
      <c r="F53" s="378"/>
      <c r="G53" s="191">
        <v>142</v>
      </c>
      <c r="H53" s="378"/>
      <c r="I53" s="310"/>
      <c r="J53" s="310"/>
      <c r="K53" s="310"/>
      <c r="L53" s="310"/>
    </row>
    <row r="54" spans="2:12" x14ac:dyDescent="0.25">
      <c r="B54" s="307"/>
      <c r="C54" s="15"/>
      <c r="D54" s="307"/>
      <c r="E54" s="16"/>
      <c r="F54" s="307"/>
      <c r="G54" s="16"/>
      <c r="H54" s="307"/>
      <c r="I54" s="307"/>
      <c r="J54" s="307"/>
      <c r="K54" s="307"/>
      <c r="L54" s="307"/>
    </row>
    <row r="55" spans="2:12" x14ac:dyDescent="0.25">
      <c r="B55" s="44" t="s">
        <v>67</v>
      </c>
      <c r="C55" s="17"/>
      <c r="D55" s="307"/>
      <c r="E55" s="16"/>
      <c r="F55" s="307"/>
      <c r="G55" s="16"/>
      <c r="H55" s="307"/>
      <c r="I55" s="307"/>
      <c r="J55" s="307"/>
      <c r="K55" s="307"/>
      <c r="L55" s="307"/>
    </row>
    <row r="56" spans="2:12" x14ac:dyDescent="0.25">
      <c r="B56" s="9" t="s">
        <v>223</v>
      </c>
      <c r="C56" s="307"/>
      <c r="D56" s="307"/>
      <c r="E56" s="307"/>
      <c r="F56" s="307"/>
      <c r="G56" s="307"/>
      <c r="H56" s="307"/>
      <c r="I56" s="307"/>
      <c r="J56" s="307"/>
      <c r="K56" s="307"/>
      <c r="L56" s="307"/>
    </row>
    <row r="57" spans="2:12" x14ac:dyDescent="0.25">
      <c r="B57" s="44" t="s">
        <v>68</v>
      </c>
      <c r="C57" s="307"/>
      <c r="D57" s="307"/>
      <c r="E57" s="307"/>
      <c r="F57" s="307"/>
      <c r="G57" s="307"/>
      <c r="H57" s="307"/>
      <c r="I57" s="307"/>
      <c r="J57" s="307"/>
      <c r="K57" s="307"/>
      <c r="L57" s="307"/>
    </row>
    <row r="64" spans="2:12" x14ac:dyDescent="0.25"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</row>
    <row r="65" s="1" customFormat="1" hidden="1" x14ac:dyDescent="0.25"/>
    <row r="66" s="1" customFormat="1" hidden="1" x14ac:dyDescent="0.25"/>
    <row r="67" s="1" customFormat="1" hidden="1" x14ac:dyDescent="0.25"/>
    <row r="68" s="1" customFormat="1" hidden="1" x14ac:dyDescent="0.25"/>
    <row r="69" s="1" customFormat="1" hidden="1" x14ac:dyDescent="0.25"/>
    <row r="70" s="1" customFormat="1" hidden="1" x14ac:dyDescent="0.25"/>
    <row r="71" s="1" customFormat="1" hidden="1" x14ac:dyDescent="0.25"/>
    <row r="72" s="1" customFormat="1" hidden="1" x14ac:dyDescent="0.25"/>
    <row r="73" s="1" customFormat="1" hidden="1" x14ac:dyDescent="0.25"/>
    <row r="74" s="1" customFormat="1" hidden="1" x14ac:dyDescent="0.25"/>
    <row r="75" s="1" customFormat="1" hidden="1" x14ac:dyDescent="0.25"/>
    <row r="76" s="1" customFormat="1" hidden="1" x14ac:dyDescent="0.25"/>
    <row r="77" s="1" customFormat="1" hidden="1" x14ac:dyDescent="0.25"/>
    <row r="78" s="1" customFormat="1" hidden="1" x14ac:dyDescent="0.25"/>
    <row r="79" s="1" customFormat="1" hidden="1" x14ac:dyDescent="0.25"/>
    <row r="80" s="1" customFormat="1" hidden="1" x14ac:dyDescent="0.25"/>
    <row r="81" s="1" customFormat="1" hidden="1" x14ac:dyDescent="0.25"/>
    <row r="82" s="1" customFormat="1" hidden="1" x14ac:dyDescent="0.25"/>
    <row r="83" s="1" customFormat="1" hidden="1" x14ac:dyDescent="0.25"/>
    <row r="84" s="1" customFormat="1" hidden="1" x14ac:dyDescent="0.25"/>
    <row r="85" s="1" customFormat="1" hidden="1" x14ac:dyDescent="0.25"/>
    <row r="86" s="1" customFormat="1" hidden="1" x14ac:dyDescent="0.25"/>
    <row r="87" s="1" customFormat="1" hidden="1" x14ac:dyDescent="0.25"/>
    <row r="88" s="1" customFormat="1" hidden="1" x14ac:dyDescent="0.25"/>
  </sheetData>
  <hyperlinks>
    <hyperlink ref="B1" location="Contents!A1" display="&lt;&lt;&lt; Back to contents" xr:uid="{222FE48B-F652-4CD5-9F0A-8DCD567D1B29}"/>
  </hyperlinks>
  <pageMargins left="0.39370078740157483" right="0.39370078740157483" top="0.39370078740157483" bottom="0.39370078740157483" header="0.31496062992125984" footer="0.31496062992125984"/>
  <pageSetup paperSize="9" scale="69" fitToHeight="0" orientation="landscape" r:id="rId1"/>
  <rowBreaks count="1" manualBreakCount="1">
    <brk id="3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7F605-E4C6-4484-9874-B3F833097A6E}">
  <sheetPr codeName="Sheet14">
    <pageSetUpPr fitToPage="1"/>
  </sheetPr>
  <dimension ref="A1:S36"/>
  <sheetViews>
    <sheetView showGridLines="0" tabSelected="1" zoomScale="176" zoomScaleNormal="176" workbookViewId="0">
      <pane ySplit="4" topLeftCell="A5" activePane="bottomLeft" state="frozenSplit"/>
      <selection activeCell="A58" sqref="A58:XFD1048576"/>
      <selection pane="bottomLeft" activeCell="B3" sqref="B3"/>
    </sheetView>
  </sheetViews>
  <sheetFormatPr defaultColWidth="0" defaultRowHeight="15.75" zeroHeight="1" x14ac:dyDescent="0.25"/>
  <cols>
    <col min="1" max="1" width="3.375" style="1" customWidth="1"/>
    <col min="2" max="2" width="50.875" style="1" customWidth="1"/>
    <col min="3" max="3" width="14.125" style="1" customWidth="1"/>
    <col min="4" max="4" width="1.5" style="1" customWidth="1"/>
    <col min="5" max="5" width="14.125" style="1" customWidth="1"/>
    <col min="6" max="6" width="1.5" style="1" customWidth="1"/>
    <col min="7" max="7" width="14.125" style="1" customWidth="1"/>
    <col min="8" max="8" width="1.5" style="1" customWidth="1"/>
    <col min="9" max="9" width="16.5" style="1" customWidth="1"/>
    <col min="10" max="13" width="14.125" style="1" customWidth="1"/>
    <col min="14" max="14" width="11.375" style="1" customWidth="1"/>
    <col min="15" max="15" width="9" style="1" customWidth="1"/>
    <col min="16" max="16" width="3.875" style="1" customWidth="1"/>
    <col min="17" max="17" width="1.625" style="1" customWidth="1"/>
    <col min="18" max="18" width="9" style="1" hidden="1" customWidth="1"/>
    <col min="19" max="19" width="3.375" style="1" hidden="1" customWidth="1"/>
    <col min="20" max="16384" width="9" style="1" hidden="1"/>
  </cols>
  <sheetData>
    <row r="1" spans="2:18" x14ac:dyDescent="0.25">
      <c r="B1" s="71" t="s">
        <v>36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</row>
    <row r="2" spans="2:18" x14ac:dyDescent="0.25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</row>
    <row r="3" spans="2:18" ht="25.5" x14ac:dyDescent="0.35">
      <c r="B3" s="57" t="s"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8" t="s">
        <v>1</v>
      </c>
      <c r="P3" s="307"/>
      <c r="Q3" s="307"/>
      <c r="R3" s="307"/>
    </row>
    <row r="4" spans="2:18" x14ac:dyDescent="0.2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</row>
    <row r="5" spans="2:18" x14ac:dyDescent="0.25">
      <c r="B5" s="30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  <c r="P5" s="7"/>
      <c r="Q5" s="6"/>
      <c r="R5" s="6"/>
    </row>
    <row r="6" spans="2:18" ht="22.5" customHeight="1" x14ac:dyDescent="0.25">
      <c r="B6" s="85" t="s">
        <v>230</v>
      </c>
      <c r="C6" s="86"/>
      <c r="D6" s="86"/>
      <c r="E6" s="86"/>
      <c r="F6" s="86"/>
      <c r="G6" s="86"/>
      <c r="H6" s="86"/>
      <c r="I6" s="6"/>
      <c r="J6" s="6"/>
      <c r="K6" s="6"/>
      <c r="L6" s="6"/>
      <c r="M6" s="6"/>
      <c r="N6" s="6"/>
      <c r="O6" s="6"/>
      <c r="P6" s="6"/>
      <c r="Q6" s="6"/>
      <c r="R6" s="6"/>
    </row>
    <row r="7" spans="2:18" ht="22.5" customHeight="1" x14ac:dyDescent="0.25">
      <c r="B7" s="292" t="s">
        <v>18</v>
      </c>
      <c r="C7" s="3"/>
      <c r="D7" s="307"/>
      <c r="E7" s="3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</row>
    <row r="8" spans="2:18" x14ac:dyDescent="0.25">
      <c r="B8" s="2"/>
      <c r="C8" s="3"/>
      <c r="D8" s="307"/>
      <c r="E8" s="3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</row>
    <row r="9" spans="2:18" s="4" customFormat="1" ht="22.5" customHeight="1" x14ac:dyDescent="0.25">
      <c r="B9" s="105"/>
      <c r="C9" s="93">
        <v>2024</v>
      </c>
      <c r="D9" s="106"/>
      <c r="E9" s="68" t="s">
        <v>209</v>
      </c>
      <c r="F9" s="106"/>
      <c r="G9" s="93">
        <v>2023</v>
      </c>
      <c r="H9" s="106"/>
      <c r="I9" s="307"/>
      <c r="J9" s="307"/>
      <c r="K9" s="307"/>
      <c r="L9" s="307"/>
      <c r="M9" s="307"/>
      <c r="N9" s="310"/>
      <c r="O9" s="310"/>
      <c r="P9" s="310"/>
      <c r="Q9" s="310"/>
      <c r="R9" s="310"/>
    </row>
    <row r="10" spans="2:18" s="4" customFormat="1" ht="20.100000000000001" customHeight="1" x14ac:dyDescent="0.25">
      <c r="B10" s="107" t="s">
        <v>231</v>
      </c>
      <c r="C10" s="100"/>
      <c r="D10" s="271"/>
      <c r="E10" s="229"/>
      <c r="F10" s="271"/>
      <c r="G10" s="100"/>
      <c r="H10" s="271"/>
      <c r="I10" s="307"/>
      <c r="J10" s="307"/>
      <c r="K10" s="307"/>
      <c r="L10" s="307"/>
      <c r="M10" s="307"/>
      <c r="N10" s="310"/>
      <c r="O10" s="310"/>
      <c r="P10" s="310"/>
      <c r="Q10" s="310"/>
      <c r="R10" s="310"/>
    </row>
    <row r="11" spans="2:18" s="4" customFormat="1" ht="20.100000000000001" customHeight="1" x14ac:dyDescent="0.25">
      <c r="B11" s="108" t="s">
        <v>232</v>
      </c>
      <c r="C11" s="272">
        <v>3918</v>
      </c>
      <c r="D11" s="273"/>
      <c r="E11" s="241">
        <f>(C11-G11)/G11</f>
        <v>-4.4452642894542615E-5</v>
      </c>
      <c r="F11" s="273"/>
      <c r="G11" s="98">
        <v>3918.1741731973198</v>
      </c>
      <c r="H11" s="273"/>
      <c r="I11" s="307"/>
      <c r="J11" s="307"/>
      <c r="K11" s="307"/>
      <c r="L11" s="307"/>
      <c r="M11" s="307"/>
      <c r="N11" s="310"/>
      <c r="O11" s="310"/>
      <c r="P11" s="310"/>
      <c r="Q11" s="310"/>
      <c r="R11" s="310"/>
    </row>
    <row r="12" spans="2:18" s="4" customFormat="1" ht="20.100000000000001" customHeight="1" x14ac:dyDescent="0.25">
      <c r="B12" s="108" t="s">
        <v>225</v>
      </c>
      <c r="C12" s="272">
        <v>338291</v>
      </c>
      <c r="D12" s="273"/>
      <c r="E12" s="241">
        <f>(C12-G12)/G12</f>
        <v>0.29072393873953617</v>
      </c>
      <c r="F12" s="273"/>
      <c r="G12" s="98">
        <v>262094</v>
      </c>
      <c r="H12" s="273"/>
      <c r="I12" s="379"/>
      <c r="J12" s="379"/>
      <c r="K12" s="379"/>
      <c r="L12" s="379"/>
      <c r="M12" s="379"/>
      <c r="N12" s="310"/>
      <c r="O12" s="310"/>
      <c r="P12" s="310"/>
      <c r="Q12" s="310"/>
      <c r="R12" s="310"/>
    </row>
    <row r="13" spans="2:18" s="4" customFormat="1" ht="20.100000000000001" customHeight="1" x14ac:dyDescent="0.25">
      <c r="B13" s="107" t="s">
        <v>233</v>
      </c>
      <c r="C13" s="232"/>
      <c r="D13" s="273"/>
      <c r="E13" s="232"/>
      <c r="F13" s="273"/>
      <c r="G13" s="98"/>
      <c r="H13" s="273"/>
      <c r="I13" s="379"/>
      <c r="J13" s="379"/>
      <c r="K13" s="379"/>
      <c r="L13" s="379"/>
      <c r="M13" s="379"/>
      <c r="N13" s="310"/>
      <c r="O13" s="310"/>
      <c r="P13" s="310"/>
      <c r="Q13" s="310"/>
      <c r="R13" s="310"/>
    </row>
    <row r="14" spans="2:18" s="4" customFormat="1" ht="20.100000000000001" customHeight="1" x14ac:dyDescent="0.25">
      <c r="B14" s="108" t="s">
        <v>211</v>
      </c>
      <c r="C14" s="272">
        <v>3302</v>
      </c>
      <c r="D14" s="273"/>
      <c r="E14" s="241">
        <f t="shared" ref="E14:E15" si="0">(C14-G14)/G14</f>
        <v>1.2813204342173985E-4</v>
      </c>
      <c r="F14" s="273"/>
      <c r="G14" s="98">
        <v>3301.5769621973195</v>
      </c>
      <c r="H14" s="273"/>
      <c r="I14" s="379"/>
      <c r="J14" s="379"/>
      <c r="K14" s="379"/>
      <c r="L14" s="379"/>
      <c r="M14" s="379"/>
      <c r="N14" s="310"/>
      <c r="O14" s="310"/>
      <c r="P14" s="310"/>
      <c r="Q14" s="310"/>
      <c r="R14" s="310"/>
    </row>
    <row r="15" spans="2:18" s="4" customFormat="1" ht="20.100000000000001" customHeight="1" x14ac:dyDescent="0.25">
      <c r="B15" s="108" t="s">
        <v>225</v>
      </c>
      <c r="C15" s="272">
        <v>159083.63198443092</v>
      </c>
      <c r="D15" s="273"/>
      <c r="E15" s="241">
        <f t="shared" si="0"/>
        <v>0.87849384981738621</v>
      </c>
      <c r="F15" s="273"/>
      <c r="G15" s="98">
        <v>84686.799480283575</v>
      </c>
      <c r="H15" s="273"/>
      <c r="I15" s="379"/>
      <c r="J15" s="379"/>
      <c r="K15" s="379"/>
      <c r="L15" s="379"/>
      <c r="M15" s="379"/>
      <c r="N15" s="310"/>
      <c r="O15" s="310"/>
      <c r="P15" s="310"/>
      <c r="Q15" s="310"/>
      <c r="R15" s="310"/>
    </row>
    <row r="16" spans="2:18" s="4" customFormat="1" ht="20.100000000000001" customHeight="1" x14ac:dyDescent="0.25">
      <c r="B16" s="107" t="s">
        <v>234</v>
      </c>
      <c r="C16" s="232"/>
      <c r="D16" s="273"/>
      <c r="E16" s="232"/>
      <c r="F16" s="273"/>
      <c r="G16" s="98"/>
      <c r="H16" s="273"/>
      <c r="I16" s="379"/>
      <c r="J16" s="379"/>
      <c r="K16" s="379"/>
      <c r="L16" s="379"/>
      <c r="M16" s="379"/>
      <c r="N16" s="310"/>
      <c r="O16" s="310"/>
      <c r="P16" s="310"/>
      <c r="Q16" s="310"/>
      <c r="R16" s="310"/>
    </row>
    <row r="17" spans="2:13" s="4" customFormat="1" ht="20.100000000000001" customHeight="1" x14ac:dyDescent="0.25">
      <c r="B17" s="108" t="s">
        <v>211</v>
      </c>
      <c r="C17" s="272">
        <v>3918</v>
      </c>
      <c r="D17" s="273"/>
      <c r="E17" s="241">
        <f t="shared" ref="E17:E18" si="1">(C17-G17)/G17</f>
        <v>-4.4452642894542615E-5</v>
      </c>
      <c r="F17" s="273"/>
      <c r="G17" s="98">
        <v>3918.1741731973198</v>
      </c>
      <c r="H17" s="273"/>
      <c r="I17" s="379"/>
      <c r="J17" s="379"/>
      <c r="K17" s="379"/>
      <c r="L17" s="379"/>
      <c r="M17" s="379"/>
    </row>
    <row r="18" spans="2:13" s="4" customFormat="1" ht="20.100000000000001" customHeight="1" x14ac:dyDescent="0.25">
      <c r="B18" s="108" t="s">
        <v>235</v>
      </c>
      <c r="C18" s="272">
        <v>902.87</v>
      </c>
      <c r="D18" s="273"/>
      <c r="E18" s="241">
        <f t="shared" si="1"/>
        <v>-0.10552040914272327</v>
      </c>
      <c r="F18" s="273"/>
      <c r="G18" s="98">
        <v>1009.3802130629742</v>
      </c>
      <c r="H18" s="273"/>
      <c r="I18" s="379"/>
      <c r="J18" s="379"/>
      <c r="K18" s="379"/>
      <c r="L18" s="379"/>
      <c r="M18" s="379"/>
    </row>
    <row r="19" spans="2:13" s="4" customFormat="1" ht="20.100000000000001" customHeight="1" x14ac:dyDescent="0.25">
      <c r="B19" s="180" t="s">
        <v>227</v>
      </c>
      <c r="C19" s="181"/>
      <c r="D19" s="182"/>
      <c r="E19" s="181"/>
      <c r="F19" s="182"/>
      <c r="G19" s="183"/>
      <c r="H19" s="182"/>
      <c r="I19" s="379"/>
      <c r="J19" s="379"/>
      <c r="K19" s="379"/>
      <c r="L19" s="379"/>
      <c r="M19" s="379"/>
    </row>
    <row r="20" spans="2:13" s="4" customFormat="1" ht="20.100000000000001" customHeight="1" x14ac:dyDescent="0.25">
      <c r="B20" s="180" t="s">
        <v>225</v>
      </c>
      <c r="C20" s="274">
        <f>C12+C15</f>
        <v>497374.63198443095</v>
      </c>
      <c r="D20" s="182"/>
      <c r="E20" s="181">
        <f>(C20-G20)/G20</f>
        <v>0.43426231420494049</v>
      </c>
      <c r="F20" s="182"/>
      <c r="G20" s="183">
        <v>346780.79948028357</v>
      </c>
      <c r="H20" s="182"/>
      <c r="I20" s="379"/>
      <c r="J20" s="379"/>
      <c r="K20" s="379"/>
      <c r="L20" s="379"/>
      <c r="M20" s="379"/>
    </row>
    <row r="21" spans="2:13" s="4" customFormat="1" ht="20.100000000000001" customHeight="1" x14ac:dyDescent="0.25">
      <c r="B21" s="180" t="s">
        <v>236</v>
      </c>
      <c r="C21" s="274">
        <f>C20/C11</f>
        <v>126.94605206340759</v>
      </c>
      <c r="D21" s="182"/>
      <c r="E21" s="181">
        <f>(C21-G21)/G21</f>
        <v>0.37176275009523696</v>
      </c>
      <c r="F21" s="182"/>
      <c r="G21" s="183">
        <v>92.542279672337031</v>
      </c>
      <c r="H21" s="182"/>
      <c r="I21" s="379"/>
      <c r="J21" s="379"/>
      <c r="K21" s="379"/>
      <c r="L21" s="379"/>
      <c r="M21" s="379"/>
    </row>
    <row r="22" spans="2:13" s="4" customFormat="1" x14ac:dyDescent="0.25">
      <c r="B22" s="47"/>
      <c r="C22" s="48"/>
      <c r="D22" s="380"/>
      <c r="E22" s="49"/>
      <c r="F22" s="380"/>
      <c r="G22" s="48"/>
      <c r="H22" s="380"/>
      <c r="I22" s="307"/>
      <c r="J22" s="307"/>
      <c r="K22" s="307"/>
      <c r="L22" s="307"/>
      <c r="M22" s="307"/>
    </row>
    <row r="23" spans="2:13" s="4" customFormat="1" x14ac:dyDescent="0.25">
      <c r="B23" s="46"/>
      <c r="C23" s="48"/>
      <c r="D23" s="380"/>
      <c r="E23" s="49"/>
      <c r="F23" s="380"/>
      <c r="G23" s="48"/>
      <c r="H23" s="380"/>
      <c r="I23" s="307"/>
      <c r="J23" s="307"/>
      <c r="K23" s="307"/>
      <c r="L23" s="307"/>
      <c r="M23" s="307"/>
    </row>
    <row r="24" spans="2:13" hidden="1" x14ac:dyDescent="0.25">
      <c r="B24" s="307"/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307"/>
    </row>
    <row r="33" s="1" customFormat="1" hidden="1" x14ac:dyDescent="0.25"/>
    <row r="34" s="1" customFormat="1" hidden="1" x14ac:dyDescent="0.25"/>
    <row r="35" s="1" customFormat="1" hidden="1" x14ac:dyDescent="0.25"/>
    <row r="36" s="1" customFormat="1" hidden="1" x14ac:dyDescent="0.25"/>
  </sheetData>
  <hyperlinks>
    <hyperlink ref="B1" location="Contents!A1" display="&lt;&lt;&lt; Back to contents" xr:uid="{56E1A25B-EFEB-4222-AA4E-A334E071CA7A}"/>
  </hyperlinks>
  <pageMargins left="0.39370078740157483" right="0.39370078740157483" top="0.39370078740157483" bottom="0.39370078740157483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92E8B-C0A4-4EF7-AF18-3DB5BE5263AB}">
  <sheetPr codeName="Sheet15">
    <pageSetUpPr fitToPage="1"/>
  </sheetPr>
  <dimension ref="A1:Y54"/>
  <sheetViews>
    <sheetView showGridLines="0" zoomScale="120" zoomScaleNormal="120" workbookViewId="0">
      <pane ySplit="4" topLeftCell="A5" activePane="bottomLeft" state="frozenSplit"/>
      <selection activeCell="A58" sqref="A58:XFD1048576"/>
      <selection pane="bottomLeft" activeCell="B6" sqref="B6"/>
    </sheetView>
  </sheetViews>
  <sheetFormatPr defaultColWidth="0" defaultRowHeight="15.75" x14ac:dyDescent="0.25"/>
  <cols>
    <col min="1" max="1" width="3.375" style="1" customWidth="1"/>
    <col min="2" max="2" width="34.375" style="1" customWidth="1"/>
    <col min="3" max="3" width="29.625" style="1" customWidth="1"/>
    <col min="4" max="5" width="4.625" style="1" customWidth="1"/>
    <col min="6" max="6" width="15" style="1" customWidth="1"/>
    <col min="7" max="7" width="3.875" style="1" customWidth="1"/>
    <col min="8" max="8" width="1.625" style="1" customWidth="1"/>
    <col min="9" max="25" width="3.625" style="1" hidden="1" customWidth="1"/>
    <col min="26" max="16384" width="9" style="1" hidden="1"/>
  </cols>
  <sheetData>
    <row r="1" spans="2:7" x14ac:dyDescent="0.25">
      <c r="B1" s="36" t="s">
        <v>36</v>
      </c>
      <c r="C1" s="307"/>
      <c r="D1" s="307"/>
      <c r="E1" s="307"/>
      <c r="F1" s="307"/>
      <c r="G1" s="307"/>
    </row>
    <row r="2" spans="2:7" x14ac:dyDescent="0.25">
      <c r="B2" s="307"/>
      <c r="C2" s="307"/>
      <c r="D2" s="307"/>
      <c r="E2" s="307"/>
      <c r="F2" s="307"/>
      <c r="G2" s="307"/>
    </row>
    <row r="3" spans="2:7" ht="25.5" x14ac:dyDescent="0.35">
      <c r="B3" s="57" t="s">
        <v>0</v>
      </c>
      <c r="C3" s="307"/>
      <c r="D3" s="307"/>
      <c r="E3" s="307"/>
      <c r="F3" s="308" t="s">
        <v>1</v>
      </c>
      <c r="G3" s="307"/>
    </row>
    <row r="4" spans="2:7" x14ac:dyDescent="0.25">
      <c r="B4" s="307"/>
      <c r="C4" s="307"/>
      <c r="D4" s="307"/>
      <c r="E4" s="307"/>
      <c r="F4" s="307"/>
      <c r="G4" s="307"/>
    </row>
    <row r="5" spans="2:7" x14ac:dyDescent="0.25">
      <c r="B5" s="307"/>
      <c r="C5" s="6"/>
      <c r="D5" s="6"/>
      <c r="E5" s="6"/>
      <c r="F5" s="307"/>
      <c r="G5" s="307"/>
    </row>
    <row r="6" spans="2:7" ht="22.5" customHeight="1" x14ac:dyDescent="0.25">
      <c r="B6" s="85" t="s">
        <v>237</v>
      </c>
      <c r="C6" s="86"/>
      <c r="D6" s="6"/>
      <c r="E6" s="6"/>
      <c r="F6" s="6"/>
      <c r="G6" s="6"/>
    </row>
    <row r="7" spans="2:7" ht="22.5" customHeight="1" x14ac:dyDescent="0.25">
      <c r="B7" s="2" t="s">
        <v>328</v>
      </c>
      <c r="C7" s="3"/>
      <c r="D7" s="3"/>
      <c r="E7" s="3"/>
      <c r="F7" s="307"/>
      <c r="G7" s="307"/>
    </row>
    <row r="8" spans="2:7" x14ac:dyDescent="0.25">
      <c r="B8" s="307"/>
      <c r="C8" s="307"/>
      <c r="D8" s="307"/>
      <c r="E8" s="307"/>
      <c r="F8" s="307"/>
      <c r="G8" s="307"/>
    </row>
    <row r="9" spans="2:7" s="4" customFormat="1" ht="22.5" customHeight="1" x14ac:dyDescent="0.25">
      <c r="B9" s="109" t="s">
        <v>238</v>
      </c>
      <c r="C9" s="110" t="s">
        <v>239</v>
      </c>
      <c r="D9" s="310"/>
      <c r="E9" s="310"/>
      <c r="F9" s="310"/>
      <c r="G9" s="310"/>
    </row>
    <row r="10" spans="2:7" s="5" customFormat="1" x14ac:dyDescent="0.25">
      <c r="B10" s="381">
        <v>1</v>
      </c>
      <c r="C10" s="276">
        <v>255.27141518777225</v>
      </c>
      <c r="D10" s="309"/>
      <c r="E10" s="309"/>
      <c r="F10" s="309"/>
      <c r="G10" s="309"/>
    </row>
    <row r="11" spans="2:7" s="5" customFormat="1" x14ac:dyDescent="0.25">
      <c r="B11" s="381">
        <v>2</v>
      </c>
      <c r="C11" s="276">
        <v>227.31307391756337</v>
      </c>
      <c r="D11" s="309"/>
      <c r="E11" s="309"/>
      <c r="F11" s="309"/>
      <c r="G11" s="309"/>
    </row>
    <row r="12" spans="2:7" s="5" customFormat="1" x14ac:dyDescent="0.25">
      <c r="B12" s="381">
        <v>3</v>
      </c>
      <c r="C12" s="276">
        <v>227.05268106395397</v>
      </c>
      <c r="D12" s="309"/>
      <c r="E12" s="309"/>
      <c r="F12" s="309"/>
      <c r="G12" s="309"/>
    </row>
    <row r="13" spans="2:7" s="5" customFormat="1" x14ac:dyDescent="0.25">
      <c r="B13" s="381">
        <v>4</v>
      </c>
      <c r="C13" s="276">
        <v>204.60711659585328</v>
      </c>
      <c r="D13" s="309"/>
      <c r="E13" s="309"/>
      <c r="F13" s="309"/>
      <c r="G13" s="309"/>
    </row>
    <row r="14" spans="2:7" s="5" customFormat="1" x14ac:dyDescent="0.25">
      <c r="B14" s="381">
        <v>5</v>
      </c>
      <c r="C14" s="276">
        <v>158.73569854074967</v>
      </c>
      <c r="D14" s="309"/>
      <c r="E14" s="309"/>
      <c r="F14" s="309"/>
      <c r="G14" s="309"/>
    </row>
    <row r="15" spans="2:7" s="5" customFormat="1" x14ac:dyDescent="0.25">
      <c r="B15" s="381">
        <v>6</v>
      </c>
      <c r="C15" s="276">
        <v>157.89331880621353</v>
      </c>
      <c r="D15" s="309"/>
      <c r="E15" s="309"/>
      <c r="F15" s="309"/>
      <c r="G15" s="309"/>
    </row>
    <row r="16" spans="2:7" s="5" customFormat="1" x14ac:dyDescent="0.25">
      <c r="B16" s="381">
        <v>7</v>
      </c>
      <c r="C16" s="276">
        <v>147.16747387555043</v>
      </c>
      <c r="D16" s="309"/>
      <c r="E16" s="309"/>
      <c r="F16" s="309"/>
      <c r="G16" s="309"/>
    </row>
    <row r="17" spans="2:3" s="5" customFormat="1" x14ac:dyDescent="0.25">
      <c r="B17" s="381">
        <v>8</v>
      </c>
      <c r="C17" s="276">
        <v>145.64392519541136</v>
      </c>
    </row>
    <row r="18" spans="2:3" s="5" customFormat="1" x14ac:dyDescent="0.25">
      <c r="B18" s="381">
        <v>9</v>
      </c>
      <c r="C18" s="276">
        <v>143.59238299690034</v>
      </c>
    </row>
    <row r="19" spans="2:3" s="5" customFormat="1" x14ac:dyDescent="0.25">
      <c r="B19" s="381">
        <v>10</v>
      </c>
      <c r="C19" s="276">
        <v>143.56931954938756</v>
      </c>
    </row>
    <row r="20" spans="2:3" s="5" customFormat="1" x14ac:dyDescent="0.25">
      <c r="B20" s="381">
        <v>11</v>
      </c>
      <c r="C20" s="276">
        <v>133.75670580340457</v>
      </c>
    </row>
    <row r="21" spans="2:3" s="5" customFormat="1" x14ac:dyDescent="0.25">
      <c r="B21" s="381">
        <v>12</v>
      </c>
      <c r="C21" s="276">
        <v>129.8906477247192</v>
      </c>
    </row>
    <row r="22" spans="2:3" s="5" customFormat="1" x14ac:dyDescent="0.25">
      <c r="B22" s="381">
        <v>13</v>
      </c>
      <c r="C22" s="276">
        <v>129.88222582412112</v>
      </c>
    </row>
    <row r="23" spans="2:3" s="5" customFormat="1" x14ac:dyDescent="0.25">
      <c r="B23" s="381">
        <v>14</v>
      </c>
      <c r="C23" s="276">
        <v>128.03751426092111</v>
      </c>
    </row>
    <row r="24" spans="2:3" s="5" customFormat="1" x14ac:dyDescent="0.25">
      <c r="B24" s="381">
        <v>15</v>
      </c>
      <c r="C24" s="276">
        <v>127.34259689676161</v>
      </c>
    </row>
    <row r="25" spans="2:3" s="5" customFormat="1" x14ac:dyDescent="0.25">
      <c r="B25" s="381">
        <v>16</v>
      </c>
      <c r="C25" s="276">
        <v>127.04612450751256</v>
      </c>
    </row>
    <row r="26" spans="2:3" s="5" customFormat="1" x14ac:dyDescent="0.25">
      <c r="B26" s="381">
        <v>17</v>
      </c>
      <c r="C26" s="276">
        <v>119.97484739788175</v>
      </c>
    </row>
    <row r="27" spans="2:3" s="5" customFormat="1" x14ac:dyDescent="0.25">
      <c r="B27" s="381">
        <v>18</v>
      </c>
      <c r="C27" s="276">
        <v>118.66533749878703</v>
      </c>
    </row>
    <row r="28" spans="2:3" s="5" customFormat="1" x14ac:dyDescent="0.25">
      <c r="B28" s="381">
        <v>19</v>
      </c>
      <c r="C28" s="276">
        <v>116.73846149444769</v>
      </c>
    </row>
    <row r="29" spans="2:3" s="5" customFormat="1" x14ac:dyDescent="0.25">
      <c r="B29" s="381">
        <v>20</v>
      </c>
      <c r="C29" s="276">
        <v>114.3797927532882</v>
      </c>
    </row>
    <row r="30" spans="2:3" s="5" customFormat="1" x14ac:dyDescent="0.25">
      <c r="B30" s="381">
        <v>21</v>
      </c>
      <c r="C30" s="276">
        <v>113.46874978503921</v>
      </c>
    </row>
    <row r="31" spans="2:3" s="5" customFormat="1" x14ac:dyDescent="0.25">
      <c r="B31" s="381">
        <v>22</v>
      </c>
      <c r="C31" s="276">
        <v>109.75520014157247</v>
      </c>
    </row>
    <row r="32" spans="2:3" s="5" customFormat="1" x14ac:dyDescent="0.25">
      <c r="B32" s="381">
        <v>23</v>
      </c>
      <c r="C32" s="276">
        <v>95.567664998939009</v>
      </c>
    </row>
    <row r="33" spans="2:7" s="5" customFormat="1" x14ac:dyDescent="0.25">
      <c r="B33" s="381">
        <v>24</v>
      </c>
      <c r="C33" s="276">
        <v>95.43245659821882</v>
      </c>
      <c r="D33" s="309"/>
      <c r="E33" s="309"/>
      <c r="F33" s="309"/>
      <c r="G33" s="309"/>
    </row>
    <row r="34" spans="2:7" s="5" customFormat="1" x14ac:dyDescent="0.25">
      <c r="B34" s="381">
        <v>25</v>
      </c>
      <c r="C34" s="276">
        <v>93.827471438465068</v>
      </c>
      <c r="D34" s="309"/>
      <c r="E34" s="309"/>
      <c r="F34" s="309"/>
      <c r="G34" s="309"/>
    </row>
    <row r="35" spans="2:7" s="5" customFormat="1" x14ac:dyDescent="0.25">
      <c r="B35" s="381">
        <v>26</v>
      </c>
      <c r="C35" s="276">
        <v>84.587648466998033</v>
      </c>
      <c r="D35" s="309"/>
      <c r="E35" s="309"/>
      <c r="F35" s="309"/>
      <c r="G35" s="309"/>
    </row>
    <row r="36" spans="2:7" s="5" customFormat="1" x14ac:dyDescent="0.25">
      <c r="B36" s="381">
        <v>27</v>
      </c>
      <c r="C36" s="276">
        <v>83.209420674506191</v>
      </c>
      <c r="D36" s="309"/>
      <c r="E36" s="309"/>
      <c r="F36" s="309"/>
      <c r="G36" s="309"/>
    </row>
    <row r="37" spans="2:7" s="5" customFormat="1" x14ac:dyDescent="0.25">
      <c r="B37" s="381">
        <v>28</v>
      </c>
      <c r="C37" s="276">
        <v>78.244955134093416</v>
      </c>
      <c r="D37" s="309"/>
      <c r="E37" s="309"/>
      <c r="F37" s="309"/>
      <c r="G37" s="309"/>
    </row>
    <row r="38" spans="2:7" s="5" customFormat="1" x14ac:dyDescent="0.25">
      <c r="B38" s="381">
        <v>29</v>
      </c>
      <c r="C38" s="276">
        <v>64.256382463764652</v>
      </c>
      <c r="D38" s="309"/>
      <c r="E38" s="309"/>
      <c r="F38" s="309"/>
      <c r="G38" s="309"/>
    </row>
    <row r="39" spans="2:7" s="5" customFormat="1" x14ac:dyDescent="0.25">
      <c r="B39" s="381">
        <v>30</v>
      </c>
      <c r="C39" s="276">
        <v>63.41352266110318</v>
      </c>
      <c r="D39" s="309"/>
      <c r="E39" s="309"/>
      <c r="F39" s="309"/>
      <c r="G39" s="309"/>
    </row>
    <row r="40" spans="2:7" s="5" customFormat="1" x14ac:dyDescent="0.25">
      <c r="B40" s="381">
        <v>31</v>
      </c>
      <c r="C40" s="276">
        <v>45.815939645746454</v>
      </c>
      <c r="D40" s="309"/>
      <c r="E40" s="309"/>
      <c r="F40" s="309"/>
      <c r="G40" s="309"/>
    </row>
    <row r="41" spans="2:7" s="5" customFormat="1" x14ac:dyDescent="0.25">
      <c r="B41" s="381">
        <v>32</v>
      </c>
      <c r="C41" s="276">
        <v>44.46742463216782</v>
      </c>
      <c r="D41" s="309"/>
      <c r="E41" s="309"/>
      <c r="F41" s="309"/>
      <c r="G41" s="309"/>
    </row>
    <row r="42" spans="2:7" s="5" customFormat="1" x14ac:dyDescent="0.25">
      <c r="B42" s="381">
        <v>33</v>
      </c>
      <c r="C42" s="276">
        <v>9.2566529581395596</v>
      </c>
      <c r="D42" s="309"/>
      <c r="E42" s="309"/>
      <c r="F42" s="309"/>
      <c r="G42" s="309"/>
    </row>
    <row r="43" spans="2:7" s="4" customFormat="1" ht="21" customHeight="1" x14ac:dyDescent="0.25">
      <c r="B43" s="260" t="s">
        <v>240</v>
      </c>
      <c r="C43" s="275">
        <v>137</v>
      </c>
      <c r="D43" s="310"/>
      <c r="E43" s="310"/>
      <c r="F43" s="310"/>
      <c r="G43" s="310"/>
    </row>
    <row r="44" spans="2:7" x14ac:dyDescent="0.25">
      <c r="B44" s="307"/>
      <c r="C44" s="307"/>
      <c r="D44" s="307"/>
      <c r="E44" s="307"/>
      <c r="F44" s="307"/>
      <c r="G44" s="307"/>
    </row>
    <row r="45" spans="2:7" x14ac:dyDescent="0.25">
      <c r="B45" s="414" t="s">
        <v>67</v>
      </c>
      <c r="C45" s="414"/>
      <c r="D45" s="414"/>
      <c r="E45" s="414"/>
      <c r="F45" s="414"/>
      <c r="G45" s="414"/>
    </row>
    <row r="46" spans="2:7" x14ac:dyDescent="0.25">
      <c r="B46" s="307"/>
      <c r="C46" s="307"/>
      <c r="D46" s="307"/>
      <c r="E46" s="307"/>
      <c r="F46" s="307"/>
      <c r="G46" s="307"/>
    </row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</sheetData>
  <mergeCells count="1">
    <mergeCell ref="B45:G45"/>
  </mergeCells>
  <hyperlinks>
    <hyperlink ref="B1" location="Contents!A1" display="&lt;&lt;&lt; Back to contents" xr:uid="{7F494CBD-257B-4827-BA2B-5DBF8A4EDF93}"/>
  </hyperlinks>
  <pageMargins left="0.39370078740157483" right="0.39370078740157483" top="0.39370078740157483" bottom="0.39370078740157483" header="0.31496062992125984" footer="0.31496062992125984"/>
  <pageSetup paperSize="9" fitToWidth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b5a468a-7600-4a43-b68e-7d6172df69c4">
      <Terms xmlns="http://schemas.microsoft.com/office/infopath/2007/PartnerControls"/>
    </lcf76f155ced4ddcb4097134ff3c332f>
    <TaxCatchAll xmlns="595e50a3-1f6c-46a8-9a0e-1822a4f837f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B584B19290FD41831E4A0152E2FD95" ma:contentTypeVersion="18" ma:contentTypeDescription="Create a new document." ma:contentTypeScope="" ma:versionID="9f79f4b28b4ef267b4da2a0970b0ec11">
  <xsd:schema xmlns:xsd="http://www.w3.org/2001/XMLSchema" xmlns:xs="http://www.w3.org/2001/XMLSchema" xmlns:p="http://schemas.microsoft.com/office/2006/metadata/properties" xmlns:ns2="3b5a468a-7600-4a43-b68e-7d6172df69c4" xmlns:ns3="595e50a3-1f6c-46a8-9a0e-1822a4f837fa" targetNamespace="http://schemas.microsoft.com/office/2006/metadata/properties" ma:root="true" ma:fieldsID="d5fb46d4670822af419a50bf659d63b2" ns2:_="" ns3:_="">
    <xsd:import namespace="3b5a468a-7600-4a43-b68e-7d6172df69c4"/>
    <xsd:import namespace="595e50a3-1f6c-46a8-9a0e-1822a4f837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5a468a-7600-4a43-b68e-7d6172df69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264b608-9d7b-42c2-9062-de683ad295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5e50a3-1f6c-46a8-9a0e-1822a4f837f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52f34a5-79d6-48f4-aa5e-ec70b8659006}" ma:internalName="TaxCatchAll" ma:showField="CatchAllData" ma:web="595e50a3-1f6c-46a8-9a0e-1822a4f837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080F2B-D904-4AF9-A124-7A43A1BF96FE}">
  <ds:schemaRefs>
    <ds:schemaRef ds:uri="http://schemas.microsoft.com/office/2006/metadata/properties"/>
    <ds:schemaRef ds:uri="http://schemas.microsoft.com/office/infopath/2007/PartnerControls"/>
    <ds:schemaRef ds:uri="f5c4353e-0e76-41a0-a9cc-2f24819135b6"/>
    <ds:schemaRef ds:uri="http://schemas.microsoft.com/sharepoint/v3"/>
    <ds:schemaRef ds:uri="79ad52b8-3eb4-4a8e-90e0-d5c4e2d13cf8"/>
  </ds:schemaRefs>
</ds:datastoreItem>
</file>

<file path=customXml/itemProps2.xml><?xml version="1.0" encoding="utf-8"?>
<ds:datastoreItem xmlns:ds="http://schemas.openxmlformats.org/officeDocument/2006/customXml" ds:itemID="{AB8F196D-1AF9-472B-8F2F-6A74A2C6A27C}"/>
</file>

<file path=customXml/itemProps3.xml><?xml version="1.0" encoding="utf-8"?>
<ds:datastoreItem xmlns:ds="http://schemas.openxmlformats.org/officeDocument/2006/customXml" ds:itemID="{7FB9D1F0-4B59-4B7A-B804-6D56C721C3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62</vt:i4>
      </vt:variant>
    </vt:vector>
  </HeadingPairs>
  <TitlesOfParts>
    <vt:vector size="77" baseType="lpstr">
      <vt:lpstr>Cover</vt:lpstr>
      <vt:lpstr>Contents</vt:lpstr>
      <vt:lpstr>1 Intensity metrics</vt:lpstr>
      <vt:lpstr>2 Net zero carbon metrics</vt:lpstr>
      <vt:lpstr>3 Carbon footprint</vt:lpstr>
      <vt:lpstr>4 Embodied carbon</vt:lpstr>
      <vt:lpstr>5 Energy</vt:lpstr>
      <vt:lpstr>6 Head office</vt:lpstr>
      <vt:lpstr>7 Energy intensity</vt:lpstr>
      <vt:lpstr>8 Water</vt:lpstr>
      <vt:lpstr>9 Waste</vt:lpstr>
      <vt:lpstr>10 Certifications</vt:lpstr>
      <vt:lpstr>11 EPC ratings</vt:lpstr>
      <vt:lpstr>12 Conversion factors</vt:lpstr>
      <vt:lpstr>13 Health &amp; Safety metrics</vt:lpstr>
      <vt:lpstr>lnkTable1</vt:lpstr>
      <vt:lpstr>lnkTable10</vt:lpstr>
      <vt:lpstr>lnkTable11</vt:lpstr>
      <vt:lpstr>lnkTable12</vt:lpstr>
      <vt:lpstr>lnkTable13</vt:lpstr>
      <vt:lpstr>lnkTable14</vt:lpstr>
      <vt:lpstr>lnkTable15</vt:lpstr>
      <vt:lpstr>lnkTable16</vt:lpstr>
      <vt:lpstr>lnkTable17</vt:lpstr>
      <vt:lpstr>lnkTable18</vt:lpstr>
      <vt:lpstr>lnkTable19</vt:lpstr>
      <vt:lpstr>lnkTable2</vt:lpstr>
      <vt:lpstr>lnkTable20</vt:lpstr>
      <vt:lpstr>lnkTable21</vt:lpstr>
      <vt:lpstr>lnkTable3</vt:lpstr>
      <vt:lpstr>lnkTable4</vt:lpstr>
      <vt:lpstr>lnkTable5</vt:lpstr>
      <vt:lpstr>lnkTable6</vt:lpstr>
      <vt:lpstr>lnkTable7</vt:lpstr>
      <vt:lpstr>lnkTable8</vt:lpstr>
      <vt:lpstr>lnkTable9</vt:lpstr>
      <vt:lpstr>'1 Intensity metrics'!Print_Area</vt:lpstr>
      <vt:lpstr>'10 Certifications'!Print_Area</vt:lpstr>
      <vt:lpstr>'11 EPC ratings'!Print_Area</vt:lpstr>
      <vt:lpstr>'12 Conversion factors'!Print_Area</vt:lpstr>
      <vt:lpstr>'13 Health &amp; Safety metrics'!Print_Area</vt:lpstr>
      <vt:lpstr>'2 Net zero carbon metrics'!Print_Area</vt:lpstr>
      <vt:lpstr>'3 Carbon footprint'!Print_Area</vt:lpstr>
      <vt:lpstr>'4 Embodied carbon'!Print_Area</vt:lpstr>
      <vt:lpstr>'5 Energy'!Print_Area</vt:lpstr>
      <vt:lpstr>'6 Head office'!Print_Area</vt:lpstr>
      <vt:lpstr>'7 Energy intensity'!Print_Area</vt:lpstr>
      <vt:lpstr>'8 Water'!Print_Area</vt:lpstr>
      <vt:lpstr>'9 Waste'!Print_Area</vt:lpstr>
      <vt:lpstr>Contents!Print_Area</vt:lpstr>
      <vt:lpstr>Cover!Print_Area</vt:lpstr>
      <vt:lpstr>'1 Intensity metrics'!Print_Titles</vt:lpstr>
      <vt:lpstr>'10 Certifications'!Print_Titles</vt:lpstr>
      <vt:lpstr>'11 EPC ratings'!Print_Titles</vt:lpstr>
      <vt:lpstr>'12 Conversion factors'!Print_Titles</vt:lpstr>
      <vt:lpstr>'13 Health &amp; Safety metrics'!Print_Titles</vt:lpstr>
      <vt:lpstr>'2 Net zero carbon metrics'!Print_Titles</vt:lpstr>
      <vt:lpstr>'3 Carbon footprint'!Print_Titles</vt:lpstr>
      <vt:lpstr>'4 Embodied carbon'!Print_Titles</vt:lpstr>
      <vt:lpstr>'5 Energy'!Print_Titles</vt:lpstr>
      <vt:lpstr>'6 Head office'!Print_Titles</vt:lpstr>
      <vt:lpstr>'7 Energy intensity'!Print_Titles</vt:lpstr>
      <vt:lpstr>'8 Water'!Print_Titles</vt:lpstr>
      <vt:lpstr>'9 Waste'!Print_Titles</vt:lpstr>
      <vt:lpstr>tabContent10</vt:lpstr>
      <vt:lpstr>tabContent11</vt:lpstr>
      <vt:lpstr>tabContent12</vt:lpstr>
      <vt:lpstr>tabContent14</vt:lpstr>
      <vt:lpstr>tabContent16</vt:lpstr>
      <vt:lpstr>tabContent2</vt:lpstr>
      <vt:lpstr>tabContent20</vt:lpstr>
      <vt:lpstr>tabContent21</vt:lpstr>
      <vt:lpstr>tabContent22</vt:lpstr>
      <vt:lpstr>tabContent4</vt:lpstr>
      <vt:lpstr>tabContent5</vt:lpstr>
      <vt:lpstr>tabContent7</vt:lpstr>
      <vt:lpstr>tabContent8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Graham</dc:creator>
  <cp:keywords/>
  <dc:description/>
  <cp:lastModifiedBy>Michelle Obee</cp:lastModifiedBy>
  <cp:revision/>
  <dcterms:created xsi:type="dcterms:W3CDTF">2023-03-02T12:34:35Z</dcterms:created>
  <dcterms:modified xsi:type="dcterms:W3CDTF">2025-04-10T14:50:09Z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0x0101009DB584B19290FD41831E4A0152E2FD95</vt:lpwstr>
  </property>
  <property fmtid="{D5CDD505-2E9C-101B-9397-08002B2CF9AE}" pid="3" name="Order">
    <vt:r8>108400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